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75" windowWidth="11880" windowHeight="5700" tabRatio="796" activeTab="1"/>
  </bookViews>
  <sheets>
    <sheet name="Rapport trimestriel" sheetId="1" r:id="rId1"/>
    <sheet name="Table 1 Contribution de l'uni" sheetId="3" r:id="rId2"/>
    <sheet name="Demande d'avance Y1Q1" sheetId="5" r:id="rId3"/>
    <sheet name="Advance request Y1Q2" sheetId="6" r:id="rId4"/>
    <sheet name="Advance request Y1Q3" sheetId="7" r:id="rId5"/>
    <sheet name="Advance request Y1Q4" sheetId="8" r:id="rId6"/>
    <sheet name="Advance request Y2Q1" sheetId="10" r:id="rId7"/>
    <sheet name="Advance request Y2Q2" sheetId="11" r:id="rId8"/>
    <sheet name="Advance request Y2Q3" sheetId="13" r:id="rId9"/>
    <sheet name="Advance request Y2Q4" sheetId="14" r:id="rId10"/>
    <sheet name="Advance request Y3Q1" sheetId="15" r:id="rId11"/>
    <sheet name="Advance request Y3Q2" sheetId="16" r:id="rId12"/>
    <sheet name="Advance request Y3Q3" sheetId="17" r:id="rId13"/>
    <sheet name="Advance request Y3Q4" sheetId="18" r:id="rId14"/>
    <sheet name="Advance request Y4Q1" sheetId="19" r:id="rId15"/>
    <sheet name="Advance request Y4Q2" sheetId="20" r:id="rId16"/>
    <sheet name="Advance request Y4Q3" sheetId="21" r:id="rId17"/>
  </sheets>
  <definedNames>
    <definedName name="_xlnm.Print_Area" localSheetId="3">'Advance request Y1Q2'!$A$1:$K$29</definedName>
    <definedName name="_xlnm.Print_Area" localSheetId="4">'Advance request Y1Q3'!$A$1:$K$29</definedName>
    <definedName name="_xlnm.Print_Area" localSheetId="5">'Advance request Y1Q4'!$A$1:$K$29</definedName>
    <definedName name="_xlnm.Print_Area" localSheetId="6">'Advance request Y2Q1'!$A$1:$K$29</definedName>
    <definedName name="_xlnm.Print_Area" localSheetId="7">'Advance request Y2Q2'!$A$1:$K$29</definedName>
    <definedName name="_xlnm.Print_Area" localSheetId="8">'Advance request Y2Q3'!$A$1:$K$29</definedName>
    <definedName name="_xlnm.Print_Area" localSheetId="9">'Advance request Y2Q4'!$A$1:$K$29</definedName>
    <definedName name="_xlnm.Print_Area" localSheetId="10">'Advance request Y3Q1'!$A$1:$K$29</definedName>
    <definedName name="_xlnm.Print_Area" localSheetId="11">'Advance request Y3Q2'!$A$1:$K$29</definedName>
    <definedName name="_xlnm.Print_Area" localSheetId="12">'Advance request Y3Q3'!$A$1:$K$29</definedName>
    <definedName name="_xlnm.Print_Area" localSheetId="13">'Advance request Y3Q4'!$A$1:$K$29</definedName>
    <definedName name="_xlnm.Print_Area" localSheetId="14">'Advance request Y4Q1'!$A$1:$K$29</definedName>
    <definedName name="_xlnm.Print_Area" localSheetId="15">'Advance request Y4Q2'!$A$1:$K$28</definedName>
    <definedName name="_xlnm.Print_Area" localSheetId="16">'Advance request Y4Q3'!$A$1:$K$28</definedName>
    <definedName name="_xlnm.Print_Area" localSheetId="2">'Demande d''avance Y1Q1'!$A$1:$K$29</definedName>
    <definedName name="_xlnm.Print_Area" localSheetId="0">'Rapport trimestriel'!$A$1:$V$71</definedName>
    <definedName name="_xlnm.Print_Area" localSheetId="1">'Table 1 Contribution de l''uni'!$A$1:$U$43</definedName>
  </definedNames>
  <calcPr calcId="145621"/>
</workbook>
</file>

<file path=xl/calcChain.xml><?xml version="1.0" encoding="utf-8"?>
<calcChain xmlns="http://schemas.openxmlformats.org/spreadsheetml/2006/main">
  <c r="U42" i="3" l="1"/>
  <c r="T6" i="3" l="1"/>
  <c r="S6" i="3"/>
  <c r="R6" i="3"/>
  <c r="V65" i="1"/>
  <c r="V64" i="1"/>
  <c r="V55" i="1"/>
  <c r="V54" i="1"/>
  <c r="V39" i="1"/>
  <c r="V38" i="1"/>
  <c r="V23" i="1"/>
  <c r="V22" i="1"/>
  <c r="C65" i="1" l="1"/>
  <c r="C55" i="1" l="1"/>
  <c r="C39" i="1"/>
  <c r="C23" i="1"/>
  <c r="B66" i="1"/>
  <c r="B56" i="1"/>
  <c r="B55" i="1"/>
  <c r="B40" i="1"/>
  <c r="B39" i="1"/>
  <c r="B24" i="1"/>
  <c r="B23" i="1"/>
  <c r="B4" i="3"/>
  <c r="U6" i="3"/>
  <c r="R4" i="3"/>
  <c r="R64" i="1"/>
  <c r="M64" i="1"/>
  <c r="H64" i="1"/>
  <c r="C64" i="1"/>
  <c r="L56" i="1"/>
  <c r="K56" i="1"/>
  <c r="J56" i="1"/>
  <c r="I56" i="1"/>
  <c r="H56" i="1"/>
  <c r="G56" i="1"/>
  <c r="F56" i="1"/>
  <c r="E56" i="1"/>
  <c r="D56" i="1"/>
  <c r="C56" i="1"/>
  <c r="C54" i="1"/>
  <c r="C38" i="1"/>
  <c r="G40" i="1"/>
  <c r="F40" i="1"/>
  <c r="E40" i="1"/>
  <c r="D40" i="1"/>
  <c r="C40" i="1"/>
  <c r="H54" i="1"/>
  <c r="H38" i="1"/>
  <c r="K40" i="1"/>
  <c r="J40" i="1"/>
  <c r="I40" i="1"/>
  <c r="H40" i="1"/>
  <c r="L40" i="1"/>
  <c r="Q40" i="1"/>
  <c r="Q56" i="1"/>
  <c r="M54" i="1"/>
  <c r="M38" i="1"/>
  <c r="Q24" i="1"/>
  <c r="M24" i="1"/>
  <c r="M22" i="1"/>
  <c r="G24" i="1"/>
  <c r="L24" i="1"/>
  <c r="K24" i="1"/>
  <c r="J24" i="1"/>
  <c r="I24" i="1"/>
  <c r="H24" i="1"/>
  <c r="H22" i="1"/>
  <c r="F24" i="1"/>
  <c r="E24" i="1"/>
  <c r="D24" i="1"/>
  <c r="C24" i="1"/>
  <c r="C22" i="1"/>
  <c r="B64" i="1"/>
  <c r="B54" i="1"/>
  <c r="B38" i="1"/>
  <c r="B22" i="1"/>
  <c r="H69" i="1" l="1"/>
  <c r="C69" i="1" l="1"/>
  <c r="D69" i="1"/>
  <c r="E69" i="1"/>
  <c r="F69" i="1"/>
  <c r="I69" i="1"/>
  <c r="J69" i="1"/>
  <c r="K69" i="1"/>
  <c r="M69" i="1"/>
  <c r="N69" i="1"/>
  <c r="O69" i="1"/>
  <c r="P69" i="1"/>
  <c r="R69" i="1"/>
  <c r="S69" i="1"/>
  <c r="T69" i="1"/>
  <c r="B69" i="1"/>
  <c r="G25" i="1"/>
  <c r="U14" i="1"/>
  <c r="U46" i="1"/>
  <c r="G46" i="1"/>
  <c r="V46" i="1" s="1"/>
  <c r="Q46" i="1"/>
  <c r="Q14" i="1"/>
  <c r="L14" i="1"/>
  <c r="B68" i="1"/>
  <c r="B67" i="1"/>
  <c r="D68" i="1"/>
  <c r="E68" i="1"/>
  <c r="F68" i="1"/>
  <c r="H68" i="1"/>
  <c r="I68" i="1"/>
  <c r="J68" i="1"/>
  <c r="K68" i="1"/>
  <c r="M68" i="1"/>
  <c r="N68" i="1"/>
  <c r="O68" i="1"/>
  <c r="P68" i="1"/>
  <c r="R68" i="1"/>
  <c r="S68" i="1"/>
  <c r="T68" i="1"/>
  <c r="C68" i="1"/>
  <c r="D67" i="1"/>
  <c r="E67" i="1"/>
  <c r="F67" i="1"/>
  <c r="H67" i="1"/>
  <c r="I67" i="1"/>
  <c r="J67" i="1"/>
  <c r="K67" i="1"/>
  <c r="M67" i="1"/>
  <c r="N67" i="1"/>
  <c r="O67" i="1"/>
  <c r="P67" i="1"/>
  <c r="R67" i="1"/>
  <c r="S67" i="1"/>
  <c r="T67" i="1"/>
  <c r="C67" i="1"/>
  <c r="V61" i="1"/>
  <c r="U61" i="1"/>
  <c r="Q61" i="1"/>
  <c r="L61" i="1"/>
  <c r="D59" i="1"/>
  <c r="E59" i="1"/>
  <c r="F59" i="1"/>
  <c r="G59" i="1"/>
  <c r="H59" i="1"/>
  <c r="I59" i="1"/>
  <c r="J59" i="1"/>
  <c r="K59" i="1"/>
  <c r="M59" i="1"/>
  <c r="N59" i="1"/>
  <c r="O59" i="1"/>
  <c r="P59" i="1"/>
  <c r="R59" i="1"/>
  <c r="S59" i="1"/>
  <c r="T59" i="1"/>
  <c r="U59" i="1"/>
  <c r="C59" i="1"/>
  <c r="U30" i="1"/>
  <c r="Q30" i="1"/>
  <c r="L30" i="1"/>
  <c r="L46" i="1"/>
  <c r="I51" i="1"/>
  <c r="J51" i="1"/>
  <c r="K51" i="1"/>
  <c r="L51" i="1"/>
  <c r="R51" i="1"/>
  <c r="S51" i="1"/>
  <c r="T51" i="1"/>
  <c r="U51" i="1"/>
  <c r="H51" i="1"/>
  <c r="U68" i="1" l="1"/>
  <c r="Q68" i="1"/>
  <c r="L68" i="1"/>
  <c r="H70" i="1"/>
  <c r="I70" i="1"/>
  <c r="J70" i="1"/>
  <c r="K70" i="1"/>
  <c r="M70" i="1"/>
  <c r="N70" i="1"/>
  <c r="O70" i="1"/>
  <c r="P70" i="1"/>
  <c r="R70" i="1"/>
  <c r="S70" i="1"/>
  <c r="T70" i="1"/>
  <c r="C70" i="1"/>
  <c r="D70" i="1"/>
  <c r="E70" i="1"/>
  <c r="F70" i="1"/>
  <c r="B70" i="1"/>
  <c r="G51" i="1"/>
  <c r="F51" i="1"/>
  <c r="E51" i="1"/>
  <c r="D51" i="1"/>
  <c r="C51" i="1"/>
  <c r="B51" i="1"/>
  <c r="B59" i="1"/>
  <c r="G61" i="1"/>
  <c r="T49" i="1"/>
  <c r="S49" i="1"/>
  <c r="R49" i="1"/>
  <c r="P49" i="1"/>
  <c r="O49" i="1"/>
  <c r="N49" i="1"/>
  <c r="M49" i="1"/>
  <c r="K49" i="1"/>
  <c r="J49" i="1"/>
  <c r="I49" i="1"/>
  <c r="H49" i="1"/>
  <c r="F49" i="1"/>
  <c r="E49" i="1"/>
  <c r="D49" i="1"/>
  <c r="C49" i="1"/>
  <c r="B49" i="1"/>
  <c r="U48" i="1"/>
  <c r="Q48" i="1"/>
  <c r="L48" i="1"/>
  <c r="G48" i="1"/>
  <c r="U47" i="1"/>
  <c r="U49" i="1" s="1"/>
  <c r="Q47" i="1"/>
  <c r="L47" i="1"/>
  <c r="L49" i="1" s="1"/>
  <c r="G47" i="1"/>
  <c r="G49" i="1" s="1"/>
  <c r="T44" i="1"/>
  <c r="S44" i="1"/>
  <c r="R44" i="1"/>
  <c r="P44" i="1"/>
  <c r="P51" i="1" s="1"/>
  <c r="O44" i="1"/>
  <c r="O51" i="1" s="1"/>
  <c r="N44" i="1"/>
  <c r="N51" i="1" s="1"/>
  <c r="M44" i="1"/>
  <c r="M51" i="1" s="1"/>
  <c r="K44" i="1"/>
  <c r="J44" i="1"/>
  <c r="I44" i="1"/>
  <c r="H44" i="1"/>
  <c r="F44" i="1"/>
  <c r="E44" i="1"/>
  <c r="D44" i="1"/>
  <c r="C44" i="1"/>
  <c r="B44" i="1"/>
  <c r="U43" i="1"/>
  <c r="Q43" i="1"/>
  <c r="L43" i="1"/>
  <c r="G43" i="1"/>
  <c r="U42" i="1"/>
  <c r="Q42" i="1"/>
  <c r="L42" i="1"/>
  <c r="L44" i="1" s="1"/>
  <c r="G42" i="1"/>
  <c r="U41" i="1"/>
  <c r="Q41" i="1"/>
  <c r="L41" i="1"/>
  <c r="G41" i="1"/>
  <c r="T33" i="1"/>
  <c r="S33" i="1"/>
  <c r="R33" i="1"/>
  <c r="P33" i="1"/>
  <c r="O33" i="1"/>
  <c r="N33" i="1"/>
  <c r="M33" i="1"/>
  <c r="K33" i="1"/>
  <c r="J33" i="1"/>
  <c r="I33" i="1"/>
  <c r="H33" i="1"/>
  <c r="F33" i="1"/>
  <c r="E33" i="1"/>
  <c r="D33" i="1"/>
  <c r="C33" i="1"/>
  <c r="B33" i="1"/>
  <c r="U32" i="1"/>
  <c r="Q32" i="1"/>
  <c r="L32" i="1"/>
  <c r="G32" i="1"/>
  <c r="U31" i="1"/>
  <c r="Q31" i="1"/>
  <c r="L31" i="1"/>
  <c r="G31" i="1"/>
  <c r="G30" i="1"/>
  <c r="V30" i="1" s="1"/>
  <c r="T28" i="1"/>
  <c r="T35" i="1" s="1"/>
  <c r="S28" i="1"/>
  <c r="S35" i="1" s="1"/>
  <c r="R28" i="1"/>
  <c r="R35" i="1" s="1"/>
  <c r="P28" i="1"/>
  <c r="O28" i="1"/>
  <c r="O35" i="1" s="1"/>
  <c r="N28" i="1"/>
  <c r="M28" i="1"/>
  <c r="M35" i="1" s="1"/>
  <c r="K28" i="1"/>
  <c r="K35" i="1" s="1"/>
  <c r="J28" i="1"/>
  <c r="I28" i="1"/>
  <c r="H28" i="1"/>
  <c r="F28" i="1"/>
  <c r="F35" i="1" s="1"/>
  <c r="E28" i="1"/>
  <c r="D28" i="1"/>
  <c r="C28" i="1"/>
  <c r="B28" i="1"/>
  <c r="U27" i="1"/>
  <c r="Q27" i="1"/>
  <c r="L27" i="1"/>
  <c r="G27" i="1"/>
  <c r="U26" i="1"/>
  <c r="Q26" i="1"/>
  <c r="L26" i="1"/>
  <c r="G26" i="1"/>
  <c r="U25" i="1"/>
  <c r="Q25" i="1"/>
  <c r="L25" i="1"/>
  <c r="G14" i="1"/>
  <c r="P35" i="1" l="1"/>
  <c r="C35" i="1"/>
  <c r="H35" i="1"/>
  <c r="G68" i="1"/>
  <c r="V14" i="1"/>
  <c r="V68" i="1" s="1"/>
  <c r="D35" i="1"/>
  <c r="N35" i="1"/>
  <c r="J35" i="1"/>
  <c r="I35" i="1"/>
  <c r="E35" i="1"/>
  <c r="B35" i="1"/>
  <c r="U28" i="1"/>
  <c r="U35" i="1" s="1"/>
  <c r="L28" i="1"/>
  <c r="Q49" i="1"/>
  <c r="L33" i="1"/>
  <c r="U44" i="1"/>
  <c r="Q44" i="1"/>
  <c r="Q51" i="1" s="1"/>
  <c r="V32" i="1"/>
  <c r="V41" i="1"/>
  <c r="V42" i="1"/>
  <c r="V44" i="1" s="1"/>
  <c r="V51" i="1" s="1"/>
  <c r="V43" i="1"/>
  <c r="U33" i="1"/>
  <c r="V31" i="1"/>
  <c r="G44" i="1"/>
  <c r="V47" i="1"/>
  <c r="V48" i="1"/>
  <c r="V25" i="1"/>
  <c r="Q28" i="1"/>
  <c r="Q33" i="1"/>
  <c r="V26" i="1"/>
  <c r="V27" i="1"/>
  <c r="G28" i="1"/>
  <c r="G33" i="1"/>
  <c r="G13" i="21"/>
  <c r="E7" i="21"/>
  <c r="B7" i="21"/>
  <c r="G13" i="20"/>
  <c r="E7" i="20"/>
  <c r="B7" i="20"/>
  <c r="G13" i="19"/>
  <c r="E7" i="19"/>
  <c r="B7" i="19"/>
  <c r="G13" i="18"/>
  <c r="E7" i="18"/>
  <c r="B7" i="18"/>
  <c r="G13" i="17"/>
  <c r="E7" i="17"/>
  <c r="B7" i="17"/>
  <c r="G13" i="16"/>
  <c r="E7" i="16"/>
  <c r="B7" i="16"/>
  <c r="G13" i="15"/>
  <c r="E7" i="15"/>
  <c r="B7" i="15"/>
  <c r="G13" i="14"/>
  <c r="E7" i="14"/>
  <c r="B7" i="14"/>
  <c r="G13" i="13"/>
  <c r="E7" i="13"/>
  <c r="B7" i="13"/>
  <c r="L66" i="1"/>
  <c r="J12" i="1"/>
  <c r="T65" i="1"/>
  <c r="S65" i="1"/>
  <c r="R65" i="1"/>
  <c r="T55" i="1"/>
  <c r="S55" i="1"/>
  <c r="R55" i="1"/>
  <c r="P65" i="1"/>
  <c r="U58" i="1"/>
  <c r="U57" i="1"/>
  <c r="Q58" i="1"/>
  <c r="Q57" i="1"/>
  <c r="Q59" i="1" s="1"/>
  <c r="U16" i="1"/>
  <c r="U15" i="1"/>
  <c r="U69" i="1" s="1"/>
  <c r="U11" i="1"/>
  <c r="U70" i="1" s="1"/>
  <c r="U10" i="1"/>
  <c r="U9" i="1"/>
  <c r="U67" i="1" s="1"/>
  <c r="Q16" i="1"/>
  <c r="Q15" i="1"/>
  <c r="P17" i="1"/>
  <c r="P12" i="1"/>
  <c r="Q11" i="1"/>
  <c r="Q70" i="1" s="1"/>
  <c r="Q10" i="1"/>
  <c r="Q9" i="1"/>
  <c r="Q67" i="1" s="1"/>
  <c r="E65" i="1"/>
  <c r="F65" i="1"/>
  <c r="E23" i="1"/>
  <c r="F23" i="1"/>
  <c r="E39" i="1"/>
  <c r="F39" i="1"/>
  <c r="E55" i="1"/>
  <c r="F55" i="1"/>
  <c r="D65" i="1"/>
  <c r="D55" i="1"/>
  <c r="D39" i="1"/>
  <c r="D23" i="1"/>
  <c r="U66" i="1"/>
  <c r="U65" i="1"/>
  <c r="U56" i="1"/>
  <c r="U55" i="1"/>
  <c r="U40" i="1"/>
  <c r="U39" i="1"/>
  <c r="U24" i="1"/>
  <c r="U23" i="1"/>
  <c r="Q69" i="1" l="1"/>
  <c r="P19" i="1"/>
  <c r="Q35" i="1"/>
  <c r="L35" i="1"/>
  <c r="G35" i="1"/>
  <c r="V28" i="1"/>
  <c r="V49" i="1"/>
  <c r="V33" i="1"/>
  <c r="P42" i="3"/>
  <c r="U17" i="1"/>
  <c r="U12" i="1"/>
  <c r="P71" i="1"/>
  <c r="P37" i="3"/>
  <c r="O37" i="3"/>
  <c r="N37" i="3"/>
  <c r="M37" i="3"/>
  <c r="Q36" i="3"/>
  <c r="Q35" i="3"/>
  <c r="Q34" i="3"/>
  <c r="Q33" i="3"/>
  <c r="Q32" i="3"/>
  <c r="Q31" i="3"/>
  <c r="Q30" i="3"/>
  <c r="Q29" i="3"/>
  <c r="Q28" i="3"/>
  <c r="Q27" i="3"/>
  <c r="Q26" i="3"/>
  <c r="Q25" i="3"/>
  <c r="Q37" i="3" s="1"/>
  <c r="Q24" i="3"/>
  <c r="Q23" i="3"/>
  <c r="P20" i="3"/>
  <c r="P39" i="3" s="1"/>
  <c r="O20" i="3"/>
  <c r="O39" i="3" s="1"/>
  <c r="N20" i="3"/>
  <c r="N39" i="3" s="1"/>
  <c r="M20" i="3"/>
  <c r="M39" i="3" s="1"/>
  <c r="Q19" i="3"/>
  <c r="Q18" i="3"/>
  <c r="Q17" i="3"/>
  <c r="Q16" i="3"/>
  <c r="Q15" i="3"/>
  <c r="Q14" i="3"/>
  <c r="Q13" i="3"/>
  <c r="Q12" i="3"/>
  <c r="Q11" i="3"/>
  <c r="Q20" i="3" s="1"/>
  <c r="Q10" i="3"/>
  <c r="Q9" i="3"/>
  <c r="Q6" i="3"/>
  <c r="P6" i="3"/>
  <c r="O6" i="3"/>
  <c r="N6" i="3"/>
  <c r="M6" i="3"/>
  <c r="U9" i="3"/>
  <c r="U10" i="3"/>
  <c r="U11" i="3"/>
  <c r="U20" i="3" s="1"/>
  <c r="U39" i="3" s="1"/>
  <c r="U12" i="3"/>
  <c r="U13" i="3"/>
  <c r="U14" i="3"/>
  <c r="U15" i="3"/>
  <c r="U16" i="3"/>
  <c r="U17" i="3"/>
  <c r="U18" i="3"/>
  <c r="U19" i="3"/>
  <c r="R20" i="3"/>
  <c r="S20" i="3"/>
  <c r="T20" i="3"/>
  <c r="T39" i="3" s="1"/>
  <c r="U23" i="3"/>
  <c r="U24" i="3"/>
  <c r="U25" i="3"/>
  <c r="U37" i="3" s="1"/>
  <c r="U26" i="3"/>
  <c r="U27" i="3"/>
  <c r="U28" i="3"/>
  <c r="U29" i="3"/>
  <c r="U30" i="3"/>
  <c r="U31" i="3"/>
  <c r="U32" i="3"/>
  <c r="U33" i="3"/>
  <c r="U34" i="3"/>
  <c r="U35" i="3"/>
  <c r="U36" i="3"/>
  <c r="R37" i="3"/>
  <c r="S37" i="3"/>
  <c r="T37" i="3"/>
  <c r="R39" i="3"/>
  <c r="S39" i="3"/>
  <c r="V66" i="1"/>
  <c r="V56" i="1"/>
  <c r="V40" i="1"/>
  <c r="V24" i="1"/>
  <c r="P66" i="1"/>
  <c r="R54" i="1"/>
  <c r="R38" i="1"/>
  <c r="R22" i="1"/>
  <c r="P40" i="1"/>
  <c r="P24" i="1"/>
  <c r="P56" i="1"/>
  <c r="T66" i="1"/>
  <c r="S66" i="1"/>
  <c r="R66" i="1"/>
  <c r="T56" i="1"/>
  <c r="S56" i="1"/>
  <c r="R56" i="1"/>
  <c r="T40" i="1"/>
  <c r="S40" i="1"/>
  <c r="R40" i="1"/>
  <c r="T24" i="1"/>
  <c r="S24" i="1"/>
  <c r="R24" i="1"/>
  <c r="T17" i="1"/>
  <c r="S17" i="1"/>
  <c r="R17" i="1"/>
  <c r="T12" i="1"/>
  <c r="S12" i="1"/>
  <c r="S19" i="1" s="1"/>
  <c r="R12" i="1"/>
  <c r="T39" i="1"/>
  <c r="S23" i="1"/>
  <c r="R23" i="1"/>
  <c r="P39" i="1"/>
  <c r="T19" i="1" l="1"/>
  <c r="R19" i="1"/>
  <c r="U19" i="1"/>
  <c r="V35" i="1"/>
  <c r="G20" i="16"/>
  <c r="G19" i="17"/>
  <c r="S71" i="1"/>
  <c r="T71" i="1"/>
  <c r="U71" i="1"/>
  <c r="P23" i="1"/>
  <c r="P55" i="1"/>
  <c r="Q39" i="3"/>
  <c r="T23" i="1"/>
  <c r="R39" i="1"/>
  <c r="R71" i="1"/>
  <c r="S39" i="1"/>
  <c r="G19" i="20" l="1"/>
  <c r="G20" i="19"/>
  <c r="G19" i="19"/>
  <c r="G20" i="18"/>
  <c r="G20" i="17"/>
  <c r="G19" i="18"/>
  <c r="G13" i="11"/>
  <c r="E7" i="11"/>
  <c r="B7" i="11"/>
  <c r="G13" i="10"/>
  <c r="E7" i="10"/>
  <c r="B7" i="10"/>
  <c r="G13" i="8"/>
  <c r="E7" i="8"/>
  <c r="B7" i="8"/>
  <c r="H66" i="1"/>
  <c r="I66" i="1"/>
  <c r="J66" i="1"/>
  <c r="K66" i="1"/>
  <c r="G13" i="7"/>
  <c r="E7" i="7"/>
  <c r="B7" i="7"/>
  <c r="G13" i="6"/>
  <c r="E7" i="6"/>
  <c r="B7" i="6"/>
  <c r="G13" i="5" l="1"/>
  <c r="E7" i="5"/>
  <c r="B7" i="5"/>
  <c r="K55" i="1"/>
  <c r="J65" i="1"/>
  <c r="I55" i="1"/>
  <c r="H65" i="1"/>
  <c r="M55" i="1" l="1"/>
  <c r="M65" i="1"/>
  <c r="N65" i="1"/>
  <c r="N55" i="1"/>
  <c r="O55" i="1"/>
  <c r="O65" i="1"/>
  <c r="J55" i="1"/>
  <c r="K65" i="1"/>
  <c r="I65" i="1"/>
  <c r="H55" i="1"/>
  <c r="C4" i="3"/>
  <c r="Q65" i="1"/>
  <c r="Q66" i="1"/>
  <c r="O66" i="1"/>
  <c r="N66" i="1"/>
  <c r="M66" i="1"/>
  <c r="O56" i="1"/>
  <c r="N56" i="1"/>
  <c r="M56" i="1"/>
  <c r="O40" i="1"/>
  <c r="N40" i="1"/>
  <c r="M40" i="1"/>
  <c r="O24" i="1"/>
  <c r="N24" i="1"/>
  <c r="K37" i="3"/>
  <c r="J37" i="3"/>
  <c r="I37" i="3"/>
  <c r="H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K20" i="3"/>
  <c r="J20" i="3"/>
  <c r="J39" i="3" s="1"/>
  <c r="I20" i="3"/>
  <c r="H20" i="3"/>
  <c r="L19" i="3"/>
  <c r="L18" i="3"/>
  <c r="L17" i="3"/>
  <c r="L16" i="3"/>
  <c r="L15" i="3"/>
  <c r="L14" i="3"/>
  <c r="L13" i="3"/>
  <c r="L12" i="3"/>
  <c r="L11" i="3"/>
  <c r="L10" i="3"/>
  <c r="L9" i="3"/>
  <c r="L6" i="3"/>
  <c r="K6" i="3"/>
  <c r="J6" i="3"/>
  <c r="I6" i="3"/>
  <c r="H6" i="3"/>
  <c r="N39" i="1"/>
  <c r="O39" i="1"/>
  <c r="M39" i="1"/>
  <c r="I39" i="1"/>
  <c r="J39" i="1"/>
  <c r="K39" i="1"/>
  <c r="H39" i="1"/>
  <c r="N23" i="1"/>
  <c r="O23" i="1"/>
  <c r="M23" i="1"/>
  <c r="I23" i="1"/>
  <c r="J23" i="1"/>
  <c r="K23" i="1"/>
  <c r="H23" i="1"/>
  <c r="L58" i="1"/>
  <c r="L20" i="3" l="1"/>
  <c r="I39" i="3"/>
  <c r="K39" i="3"/>
  <c r="H39" i="3"/>
  <c r="L37" i="3"/>
  <c r="L39" i="3" l="1"/>
  <c r="Q17" i="1"/>
  <c r="Q12" i="1"/>
  <c r="O17" i="1"/>
  <c r="N17" i="1"/>
  <c r="O12" i="1"/>
  <c r="N12" i="1"/>
  <c r="N19" i="1" s="1"/>
  <c r="O19" i="1" l="1"/>
  <c r="Q19" i="1"/>
  <c r="N71" i="1"/>
  <c r="O71" i="1"/>
  <c r="G20" i="15" l="1"/>
  <c r="G19" i="16"/>
  <c r="G20" i="14"/>
  <c r="G19" i="15"/>
  <c r="O42" i="3"/>
  <c r="T42" i="3"/>
  <c r="N42" i="3"/>
  <c r="S42" i="3"/>
  <c r="J17" i="1"/>
  <c r="J19" i="1" s="1"/>
  <c r="L16" i="1"/>
  <c r="L15" i="1"/>
  <c r="L57" i="1"/>
  <c r="L59" i="1" s="1"/>
  <c r="L9" i="1"/>
  <c r="L67" i="1" s="1"/>
  <c r="L10" i="1"/>
  <c r="L11" i="1"/>
  <c r="K17" i="1"/>
  <c r="K12" i="1"/>
  <c r="L70" i="1" l="1"/>
  <c r="L69" i="1"/>
  <c r="K19" i="1"/>
  <c r="J71" i="1"/>
  <c r="J42" i="3"/>
  <c r="K42" i="3"/>
  <c r="K71" i="1"/>
  <c r="G19" i="13" l="1"/>
  <c r="G20" i="11"/>
  <c r="G20" i="10"/>
  <c r="G19" i="11"/>
  <c r="Q71" i="1"/>
  <c r="I17" i="1" l="1"/>
  <c r="I12" i="1"/>
  <c r="I19" i="1" l="1"/>
  <c r="I71" i="1"/>
  <c r="I42" i="3"/>
  <c r="G20" i="8" l="1"/>
  <c r="G19" i="10"/>
  <c r="G31" i="3" l="1"/>
  <c r="G10" i="3" l="1"/>
  <c r="G11" i="3"/>
  <c r="G12" i="3"/>
  <c r="G13" i="3"/>
  <c r="G14" i="3"/>
  <c r="G15" i="3"/>
  <c r="G16" i="3"/>
  <c r="G17" i="3"/>
  <c r="G18" i="3"/>
  <c r="G19" i="3"/>
  <c r="B2" i="3" l="1"/>
  <c r="G32" i="3"/>
  <c r="G26" i="3"/>
  <c r="G27" i="3"/>
  <c r="G28" i="3"/>
  <c r="G29" i="3"/>
  <c r="G30" i="3"/>
  <c r="G33" i="3"/>
  <c r="G34" i="3"/>
  <c r="G35" i="3"/>
  <c r="B12" i="1" l="1"/>
  <c r="B17" i="1"/>
  <c r="B19" i="1" l="1"/>
  <c r="C20" i="3"/>
  <c r="B37" i="3"/>
  <c r="B20" i="3"/>
  <c r="B71" i="1" l="1"/>
  <c r="G24" i="21"/>
  <c r="G25" i="21" s="1"/>
  <c r="G25" i="17"/>
  <c r="G26" i="17" s="1"/>
  <c r="G27" i="17" s="1"/>
  <c r="G25" i="15"/>
  <c r="G25" i="18"/>
  <c r="G26" i="18" s="1"/>
  <c r="G27" i="18" s="1"/>
  <c r="G25" i="19"/>
  <c r="G26" i="19" s="1"/>
  <c r="G27" i="19" s="1"/>
  <c r="G25" i="13"/>
  <c r="G24" i="20"/>
  <c r="G25" i="20" s="1"/>
  <c r="G26" i="20" s="1"/>
  <c r="G25" i="16"/>
  <c r="G26" i="16" s="1"/>
  <c r="G27" i="16" s="1"/>
  <c r="G25" i="14"/>
  <c r="G26" i="14" s="1"/>
  <c r="G27" i="14" s="1"/>
  <c r="G25" i="7"/>
  <c r="G26" i="7" s="1"/>
  <c r="G27" i="7" s="1"/>
  <c r="G25" i="11"/>
  <c r="G26" i="11" s="1"/>
  <c r="G27" i="11" s="1"/>
  <c r="G25" i="8"/>
  <c r="G25" i="6"/>
  <c r="G25" i="10"/>
  <c r="G25" i="5"/>
  <c r="G26" i="5" s="1"/>
  <c r="G27" i="5" s="1"/>
  <c r="B39" i="3"/>
  <c r="A2" i="3"/>
  <c r="G26" i="21" l="1"/>
  <c r="G19" i="21"/>
  <c r="G26" i="15"/>
  <c r="G27" i="15" s="1"/>
  <c r="G26" i="13"/>
  <c r="G27" i="13" s="1"/>
  <c r="G26" i="10"/>
  <c r="G27" i="10" s="1"/>
  <c r="G26" i="8"/>
  <c r="G27" i="8" s="1"/>
  <c r="G26" i="6"/>
  <c r="G27" i="6" s="1"/>
  <c r="G6" i="3"/>
  <c r="F6" i="3"/>
  <c r="E6" i="3"/>
  <c r="D6" i="3"/>
  <c r="C6" i="3"/>
  <c r="F37" i="3"/>
  <c r="E37" i="3"/>
  <c r="D37" i="3"/>
  <c r="C37" i="3"/>
  <c r="C39" i="3" s="1"/>
  <c r="G36" i="3"/>
  <c r="G25" i="3"/>
  <c r="G24" i="3"/>
  <c r="G23" i="3"/>
  <c r="F20" i="3"/>
  <c r="E20" i="3"/>
  <c r="D20" i="3"/>
  <c r="G9" i="3"/>
  <c r="G66" i="1"/>
  <c r="F66" i="1"/>
  <c r="E66" i="1"/>
  <c r="D66" i="1"/>
  <c r="C66" i="1"/>
  <c r="M17" i="1"/>
  <c r="L17" i="1"/>
  <c r="H17" i="1"/>
  <c r="F17" i="1"/>
  <c r="E17" i="1"/>
  <c r="D17" i="1"/>
  <c r="C17" i="1"/>
  <c r="G16" i="1"/>
  <c r="V16" i="1" s="1"/>
  <c r="G15" i="1"/>
  <c r="G11" i="1"/>
  <c r="G10" i="1"/>
  <c r="V10" i="1" s="1"/>
  <c r="M12" i="1"/>
  <c r="L12" i="1"/>
  <c r="H12" i="1"/>
  <c r="F12" i="1"/>
  <c r="E12" i="1"/>
  <c r="D12" i="1"/>
  <c r="C12" i="1"/>
  <c r="B42" i="3"/>
  <c r="G58" i="1"/>
  <c r="V58" i="1" s="1"/>
  <c r="G57" i="1"/>
  <c r="V57" i="1" s="1"/>
  <c r="V59" i="1" s="1"/>
  <c r="G9" i="1"/>
  <c r="M19" i="1" l="1"/>
  <c r="L19" i="1"/>
  <c r="H19" i="1"/>
  <c r="F19" i="1"/>
  <c r="E19" i="1"/>
  <c r="D19" i="1"/>
  <c r="V15" i="1"/>
  <c r="V69" i="1" s="1"/>
  <c r="G69" i="1"/>
  <c r="V11" i="1"/>
  <c r="V12" i="1" s="1"/>
  <c r="G70" i="1"/>
  <c r="V70" i="1" s="1"/>
  <c r="V9" i="1"/>
  <c r="V67" i="1" s="1"/>
  <c r="G67" i="1"/>
  <c r="C19" i="1"/>
  <c r="M71" i="1"/>
  <c r="C42" i="3"/>
  <c r="F42" i="3"/>
  <c r="D42" i="3"/>
  <c r="E42" i="3"/>
  <c r="H71" i="1"/>
  <c r="H42" i="3"/>
  <c r="L42" i="3" s="1"/>
  <c r="G17" i="1"/>
  <c r="F71" i="1"/>
  <c r="L71" i="1"/>
  <c r="D39" i="3"/>
  <c r="E39" i="3"/>
  <c r="F39" i="3"/>
  <c r="E71" i="1"/>
  <c r="C71" i="1"/>
  <c r="G12" i="1"/>
  <c r="G19" i="1" s="1"/>
  <c r="G20" i="3"/>
  <c r="G37" i="3"/>
  <c r="V17" i="1" l="1"/>
  <c r="V19" i="1" s="1"/>
  <c r="V71" i="1"/>
  <c r="G19" i="5"/>
  <c r="D71" i="1"/>
  <c r="G19" i="8"/>
  <c r="G20" i="7"/>
  <c r="G19" i="7"/>
  <c r="G20" i="6"/>
  <c r="G15" i="21"/>
  <c r="G17" i="21" s="1"/>
  <c r="G22" i="21" s="1"/>
  <c r="G15" i="18"/>
  <c r="G17" i="18" s="1"/>
  <c r="G23" i="18" s="1"/>
  <c r="G15" i="11"/>
  <c r="G15" i="5"/>
  <c r="G15" i="19"/>
  <c r="G17" i="19" s="1"/>
  <c r="G23" i="19" s="1"/>
  <c r="G15" i="13"/>
  <c r="G17" i="13" s="1"/>
  <c r="G15" i="7"/>
  <c r="G15" i="20"/>
  <c r="G17" i="20" s="1"/>
  <c r="G22" i="20" s="1"/>
  <c r="G15" i="16"/>
  <c r="G17" i="16" s="1"/>
  <c r="G23" i="16" s="1"/>
  <c r="G15" i="15"/>
  <c r="G17" i="15" s="1"/>
  <c r="G23" i="15" s="1"/>
  <c r="G15" i="14"/>
  <c r="G17" i="14" s="1"/>
  <c r="G15" i="8"/>
  <c r="G15" i="6"/>
  <c r="G15" i="17"/>
  <c r="G17" i="17" s="1"/>
  <c r="G23" i="17" s="1"/>
  <c r="G15" i="10"/>
  <c r="G19" i="6"/>
  <c r="G20" i="5"/>
  <c r="G19" i="14"/>
  <c r="G20" i="13"/>
  <c r="M42" i="3"/>
  <c r="Q42" i="3" s="1"/>
  <c r="R42" i="3"/>
  <c r="G42" i="3"/>
  <c r="G39" i="3"/>
  <c r="G71" i="1"/>
  <c r="G23" i="13" l="1"/>
  <c r="G23" i="14"/>
  <c r="G17" i="10"/>
  <c r="G23" i="10" s="1"/>
  <c r="G17" i="6"/>
  <c r="G23" i="6" s="1"/>
  <c r="G17" i="11"/>
  <c r="G23" i="11" s="1"/>
  <c r="G17" i="8"/>
  <c r="G23" i="8" s="1"/>
  <c r="G17" i="7"/>
  <c r="G23" i="7" s="1"/>
  <c r="G17" i="5"/>
  <c r="G23" i="5" s="1"/>
</calcChain>
</file>

<file path=xl/sharedStrings.xml><?xml version="1.0" encoding="utf-8"?>
<sst xmlns="http://schemas.openxmlformats.org/spreadsheetml/2006/main" count="459" uniqueCount="173">
  <si>
    <t>Budget</t>
  </si>
  <si>
    <t>Grand Total</t>
  </si>
  <si>
    <t>A</t>
  </si>
  <si>
    <t>B</t>
  </si>
  <si>
    <t>Total</t>
  </si>
  <si>
    <t xml:space="preserve"> </t>
  </si>
  <si>
    <t>Amount Reported in Quarterly Report</t>
  </si>
  <si>
    <t>Canadian Personnel time</t>
  </si>
  <si>
    <t xml:space="preserve">Partner Personnel time </t>
  </si>
  <si>
    <t>Community activities</t>
  </si>
  <si>
    <t>Pre-departure</t>
  </si>
  <si>
    <t>Reintegration</t>
  </si>
  <si>
    <r>
      <t>Communications</t>
    </r>
    <r>
      <rPr>
        <b/>
        <sz val="10"/>
        <rFont val="Arial"/>
        <family val="2"/>
      </rPr>
      <t> </t>
    </r>
  </si>
  <si>
    <t>List Other(s)</t>
  </si>
  <si>
    <t>Other partner in-kind</t>
  </si>
  <si>
    <t>IN-KIND CONTRIBUTION such as:</t>
  </si>
  <si>
    <t>FY 2017-2018</t>
  </si>
  <si>
    <t>FY 2018-2019</t>
  </si>
  <si>
    <t>2017-2020</t>
  </si>
  <si>
    <t>University of Alberta</t>
  </si>
  <si>
    <t>University of Calgary</t>
  </si>
  <si>
    <t>Carleton University</t>
  </si>
  <si>
    <t>Lakehead University</t>
  </si>
  <si>
    <t>Laurentian University / Université Laurentienne</t>
  </si>
  <si>
    <t>Wilfrid Laurier University</t>
  </si>
  <si>
    <t>McGill University</t>
  </si>
  <si>
    <t>Université de Moncton</t>
  </si>
  <si>
    <t>Université de Montréal</t>
  </si>
  <si>
    <t>University of Ottawa</t>
  </si>
  <si>
    <t>Queen’s University</t>
  </si>
  <si>
    <t>University of Regina</t>
  </si>
  <si>
    <t>Ryerson University</t>
  </si>
  <si>
    <t>University of Saskatchewan</t>
  </si>
  <si>
    <t>Simon Fraser University</t>
  </si>
  <si>
    <t>University of Toronto</t>
  </si>
  <si>
    <t>University of New Brunswick</t>
  </si>
  <si>
    <t>Université du Québec en Outaouais</t>
  </si>
  <si>
    <t>Université du Québec à Trois-Rivières (UQTR)</t>
  </si>
  <si>
    <t>University of Victoria</t>
  </si>
  <si>
    <t>University of Waterloo</t>
  </si>
  <si>
    <t>The University of Winnipeg</t>
  </si>
  <si>
    <t>York University</t>
  </si>
  <si>
    <t>FY 2019-2020</t>
  </si>
  <si>
    <t>Apr-Dec 2020</t>
  </si>
  <si>
    <t>BRE - Chercheurs de niveau supérieur - Rapport trimestriel</t>
  </si>
  <si>
    <t>Université et titre du projet:</t>
  </si>
  <si>
    <t>Sélectionnez de la liste</t>
  </si>
  <si>
    <t xml:space="preserve"> ----- sélectionnez la période de déclaration -----</t>
  </si>
  <si>
    <t>au 30 juin 2017 (Dû 31 juillet 2017)</t>
  </si>
  <si>
    <t>au 30 septembre 2017 (Dû 31 octobre 2017)</t>
  </si>
  <si>
    <t>au 31 décembre 2017 (Dû 30 janvier 2018)</t>
  </si>
  <si>
    <t>au 31 mars 2018 (Dû 30 avril 2018)</t>
  </si>
  <si>
    <t>au 30 juin 2018 (Dû 31 juillet 2018)</t>
  </si>
  <si>
    <t>au 30 septembre 2018 (Dû 31 octobre 2018)</t>
  </si>
  <si>
    <t>au 31 décembre 2018 (Dû 31 janvier 2019)</t>
  </si>
  <si>
    <t>au 31 mars 2019 (Dû 30 avril 2019)</t>
  </si>
  <si>
    <t>au 30 juin 2019 (Dû 31 juillet 2019)</t>
  </si>
  <si>
    <t>au 30 septembre 2019 (Dû 31 octobre 2019)</t>
  </si>
  <si>
    <t>au 31 décembre 2019 (Dû 30 janvier 2020)</t>
  </si>
  <si>
    <t>au 31 mars 2020 (Dû 30 avril 2020)</t>
  </si>
  <si>
    <t>au 30 juin 2020 (Dû 31 juillet 2020)</t>
  </si>
  <si>
    <t>au 31 décembre 2020 (Dû 31 décembre 2020)</t>
  </si>
  <si>
    <t>au 30 septembre 2020 (Dû 31 octobre 2020)</t>
  </si>
  <si>
    <t>du projet</t>
  </si>
  <si>
    <t>Chiffres réels</t>
  </si>
  <si>
    <t>ANNÉE COURANTE - EXERCICE 2017-2018</t>
  </si>
  <si>
    <t>Prévision</t>
  </si>
  <si>
    <t>Total chiffres</t>
  </si>
  <si>
    <t xml:space="preserve"> réels/Prévision</t>
  </si>
  <si>
    <t>EXERCICE 2018-2019</t>
  </si>
  <si>
    <t>EXERCICE 2019-2020</t>
  </si>
  <si>
    <t>Volet 1: Bourses visant le soutien des chercheurs doctoraux</t>
  </si>
  <si>
    <t>Volet 2: Bourses visant le soutien des chercheurs postdoctoraux</t>
  </si>
  <si>
    <t>Volet 3: Bourses visant le soutien des chercheurs en début de carrière</t>
  </si>
  <si>
    <t>Nombre de boursiers provenant d'un PFRI</t>
  </si>
  <si>
    <t>Nombre total de boursiers provenant d'un PFRI</t>
  </si>
  <si>
    <t>Nombre total de boursiers canadiens</t>
  </si>
  <si>
    <t>TOTAL RÉCAPITULATIF</t>
  </si>
  <si>
    <t>Autre contribution - Université et partenaire(s)</t>
  </si>
  <si>
    <t>Contribution de l’université (TABLEAU 1)</t>
  </si>
  <si>
    <t>Contribution totale du programme BRE</t>
  </si>
  <si>
    <t>Contribution du programme BRE</t>
  </si>
  <si>
    <t xml:space="preserve">         Contribution du programme BRE</t>
  </si>
  <si>
    <t>Nombre de boursiers canadiens</t>
  </si>
  <si>
    <t>Total Volet 1</t>
  </si>
  <si>
    <t>Engagement communautaire, développement du leadership et administration du projet</t>
  </si>
  <si>
    <t xml:space="preserve">         Contribution de l'université / du(des) partenaire(s)</t>
  </si>
  <si>
    <t>Contribution de l'université / du(des) partenaire(s)</t>
  </si>
  <si>
    <t>Total Engagement communautaire</t>
  </si>
  <si>
    <t>Total Volet 3</t>
  </si>
  <si>
    <t>Contribution totale - Boursiers canadiens</t>
  </si>
  <si>
    <t>Contribution totale - Boursiers provenant d'un PFRI</t>
  </si>
  <si>
    <t>Total Volet 2</t>
  </si>
  <si>
    <t>CONTRIBUTION EN ARGENT</t>
  </si>
  <si>
    <t>Subventions de voyage</t>
  </si>
  <si>
    <t>Exemption de frais de résidence</t>
  </si>
  <si>
    <t>Indemnités pour l’achat de livres ou d’un ordinateur</t>
  </si>
  <si>
    <t>Postes d’assistant à l’enseignement ou d’adjoint à la recherche</t>
  </si>
  <si>
    <t>Exemption de frais de scolarité</t>
  </si>
  <si>
    <t>Autre(s)</t>
  </si>
  <si>
    <t>ANNÉE COURANTE - EXERCICE 2018 - 2019</t>
  </si>
  <si>
    <t>ANNÉE COURANTE - EXERCICE 2019-2020</t>
  </si>
  <si>
    <t>CHIFFRES RÉELS</t>
  </si>
  <si>
    <t>AVRIL - DÉCEMBRE 2020</t>
  </si>
  <si>
    <t>Avr. à juin 17</t>
  </si>
  <si>
    <t>Juil. à sept 17</t>
  </si>
  <si>
    <t>Oct. à déc 17</t>
  </si>
  <si>
    <t>Jan. à mars 18</t>
  </si>
  <si>
    <t>Avr. à juin 18</t>
  </si>
  <si>
    <t>Avr. à juin 19</t>
  </si>
  <si>
    <t>Juil à sept 18</t>
  </si>
  <si>
    <t>Oct à Déc 18</t>
  </si>
  <si>
    <t>Jan à mars 19</t>
  </si>
  <si>
    <t>Juil à sept 19</t>
  </si>
  <si>
    <t>Oct à Déc  20</t>
  </si>
  <si>
    <t>Juil à sept  20</t>
  </si>
  <si>
    <t>Avril à juin 20</t>
  </si>
  <si>
    <t>Oct à déc 19</t>
  </si>
  <si>
    <t>Jan à mars 20</t>
  </si>
  <si>
    <t>IMPORTANT: Les montants de la ligne 39 doivent correspondre aux montants ci-dessous (tirés du rapport trimestriel, ligne 70)</t>
  </si>
  <si>
    <t>Total partiel, contribution en argent</t>
  </si>
  <si>
    <t>Total partiel, contribution en nature</t>
  </si>
  <si>
    <t>TABLEAU 1 : BILAN DÉTAILLÉ DE LA CONTRIBUTION DE L’UNIVERSITÉ ET DU/DES PARTENAIRES – CHIFFRES RÉELS SEULEMENT</t>
  </si>
  <si>
    <t>Programme Bourses canadiennes du jubilé de diamant de la reine Elizabeth II</t>
  </si>
  <si>
    <t>Demande de paiement anticipé pour la période se terminant le:</t>
  </si>
  <si>
    <t>30 juin 2017</t>
  </si>
  <si>
    <t>30 septembre 2017</t>
  </si>
  <si>
    <t>31 décembre 2017</t>
  </si>
  <si>
    <t>31 mars 2017</t>
  </si>
  <si>
    <t>30 juin 2018</t>
  </si>
  <si>
    <t>30 septembre 2018</t>
  </si>
  <si>
    <t>31 décembre 2018</t>
  </si>
  <si>
    <t>31 mars 2019</t>
  </si>
  <si>
    <t>30 juin 2019</t>
  </si>
  <si>
    <t>30 septembre 2019</t>
  </si>
  <si>
    <t>31 décembre 2019</t>
  </si>
  <si>
    <t>31 mars 2020</t>
  </si>
  <si>
    <t>30 juin 2020</t>
  </si>
  <si>
    <t>30 septembre 2020</t>
  </si>
  <si>
    <t>31 décembre 2020</t>
  </si>
  <si>
    <t>Paiements anticipés précédemment reçus du programme BRE :</t>
  </si>
  <si>
    <t>Intérêts cumulatifs réalisés</t>
  </si>
  <si>
    <t>Total des fonds</t>
  </si>
  <si>
    <t>Dépenses réelles cumulatives à ce jour</t>
  </si>
  <si>
    <t>Total des fonds en caisse/(déficit)</t>
  </si>
  <si>
    <t>Période de prévision</t>
  </si>
  <si>
    <t>juillet-sept. 2017</t>
  </si>
  <si>
    <t>octobre-décembre 2017</t>
  </si>
  <si>
    <t>Total de la demande de paiement anticipé (aucune paiemnet anticipé requis)</t>
  </si>
  <si>
    <t>Contribution totale du programme au budget 2015-2018</t>
  </si>
  <si>
    <t>Contribution totale du programme au budget 20117-2020</t>
  </si>
  <si>
    <t>Moin la retenue de garantie représentant 10% du budget</t>
  </si>
  <si>
    <t>Paiement anticipé maximal = A + B</t>
  </si>
  <si>
    <t>Moin la retenue de garantie représentant 10 % du budget</t>
  </si>
  <si>
    <t>Retenue</t>
  </si>
  <si>
    <t>octobre à décembre 2020</t>
  </si>
  <si>
    <t>Juillet à sept. 2020</t>
  </si>
  <si>
    <t>Octobre à déc. 2020</t>
  </si>
  <si>
    <t>Avril à juin 2020</t>
  </si>
  <si>
    <t>Jan. à mars 2020</t>
  </si>
  <si>
    <t>Oct à déc. 2019</t>
  </si>
  <si>
    <t>Jan à mars 2020</t>
  </si>
  <si>
    <t>Juillet à sept 2019</t>
  </si>
  <si>
    <t>Oct à déc 2019</t>
  </si>
  <si>
    <t>Avril à juin 2019</t>
  </si>
  <si>
    <t>Jan à mars 2019</t>
  </si>
  <si>
    <t>Oct. à déc 2017</t>
  </si>
  <si>
    <t>Jan à mars 2018</t>
  </si>
  <si>
    <t>Oct à déc 2018</t>
  </si>
  <si>
    <t>Juillet à sept 2018</t>
  </si>
  <si>
    <t>Oct. à déc 2018</t>
  </si>
  <si>
    <t>Avril à juin 2018</t>
  </si>
  <si>
    <t>Chercheurs de niveau supérieur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</si>
</sst>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_);\(&quot;$&quot;#,##0\)"/>
    <numFmt numFmtId="165" formatCode="&quot;$&quot;#,##0"/>
    <numFmt numFmtId="166" formatCode="[$-F800]dddd\,\ mmmm\ dd\,\ yyyy"/>
  </numFmts>
  <fonts count="2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Verdana"/>
      <family val="2"/>
    </font>
    <font>
      <sz val="14"/>
      <name val="Calibri"/>
      <family val="2"/>
    </font>
    <font>
      <b/>
      <sz val="12"/>
      <color rgb="FF124D83"/>
      <name val="Arial"/>
      <family val="2"/>
    </font>
    <font>
      <sz val="10.5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b/>
      <sz val="11"/>
      <color theme="3"/>
      <name val="Garamond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B0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8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55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ck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thick">
        <color auto="1"/>
      </left>
      <right/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theme="0" tint="-0.2499465926084170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 style="thin">
        <color theme="0" tint="-0.24994659260841701"/>
      </bottom>
      <diagonal/>
    </border>
    <border>
      <left/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theme="0" tint="-0.24994659260841701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auto="1"/>
      </top>
      <bottom/>
      <diagonal/>
    </border>
    <border>
      <left style="thick">
        <color indexed="64"/>
      </left>
      <right/>
      <top/>
      <bottom style="thin">
        <color theme="0" tint="-0.24994659260841701"/>
      </bottom>
      <diagonal/>
    </border>
    <border>
      <left style="thick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64"/>
      </left>
      <right/>
      <top style="thin">
        <color theme="0" tint="-0.2499465926084170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ck">
        <color auto="1"/>
      </right>
      <top style="thick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theme="0" tint="-0.2499465926084170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ck">
        <color indexed="64"/>
      </left>
      <right style="medium">
        <color auto="1"/>
      </right>
      <top style="thin">
        <color auto="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 style="thick">
        <color auto="1"/>
      </top>
      <bottom style="thin">
        <color theme="0" tint="-0.24994659260841701"/>
      </bottom>
      <diagonal/>
    </border>
    <border>
      <left style="medium">
        <color indexed="64"/>
      </left>
      <right style="thick">
        <color auto="1"/>
      </right>
      <top style="thin">
        <color theme="0" tint="-0.2499465926084170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theme="0" tint="-0.24994659260841701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n">
        <color theme="0" tint="-0.24994659260841701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auto="1"/>
      </right>
      <top style="thin">
        <color theme="0" tint="-0.24994659260841701"/>
      </top>
      <bottom style="medium">
        <color auto="1"/>
      </bottom>
      <diagonal/>
    </border>
    <border>
      <left/>
      <right/>
      <top style="thick">
        <color auto="1"/>
      </top>
      <bottom style="thin">
        <color theme="0" tint="-0.24994659260841701"/>
      </bottom>
      <diagonal/>
    </border>
    <border>
      <left style="medium">
        <color indexed="64"/>
      </left>
      <right/>
      <top style="thick">
        <color auto="1"/>
      </top>
      <bottom style="thin">
        <color theme="0" tint="-0.2499465926084170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theme="0" tint="-0.2499465926084170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theme="0" tint="-0.2499465926084170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</borders>
  <cellStyleXfs count="7">
    <xf numFmtId="0" fontId="0" fillId="0" borderId="0"/>
    <xf numFmtId="0" fontId="4" fillId="0" borderId="15" applyNumberFormat="0" applyFill="0" applyAlignment="0" applyProtection="0"/>
    <xf numFmtId="0" fontId="22" fillId="0" borderId="0"/>
    <xf numFmtId="44" fontId="23" fillId="0" borderId="0" applyFont="0" applyFill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3" fillId="0" borderId="0"/>
  </cellStyleXfs>
  <cellXfs count="527">
    <xf numFmtId="0" fontId="0" fillId="0" borderId="0" xfId="0"/>
    <xf numFmtId="39" fontId="3" fillId="0" borderId="0" xfId="0" applyNumberFormat="1" applyFont="1" applyProtection="1">
      <protection locked="0"/>
    </xf>
    <xf numFmtId="165" fontId="3" fillId="0" borderId="47" xfId="0" applyNumberFormat="1" applyFont="1" applyFill="1" applyBorder="1" applyProtection="1">
      <protection locked="0"/>
    </xf>
    <xf numFmtId="165" fontId="3" fillId="0" borderId="26" xfId="0" applyNumberFormat="1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37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Protection="1">
      <protection locked="0"/>
    </xf>
    <xf numFmtId="164" fontId="3" fillId="0" borderId="26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165" fontId="3" fillId="5" borderId="52" xfId="0" applyNumberFormat="1" applyFont="1" applyFill="1" applyBorder="1" applyProtection="1"/>
    <xf numFmtId="165" fontId="5" fillId="6" borderId="20" xfId="0" applyNumberFormat="1" applyFont="1" applyFill="1" applyBorder="1" applyProtection="1"/>
    <xf numFmtId="164" fontId="5" fillId="6" borderId="20" xfId="0" applyNumberFormat="1" applyFont="1" applyFill="1" applyBorder="1" applyProtection="1"/>
    <xf numFmtId="164" fontId="5" fillId="5" borderId="20" xfId="0" applyNumberFormat="1" applyFont="1" applyFill="1" applyBorder="1" applyProtection="1"/>
    <xf numFmtId="0" fontId="3" fillId="0" borderId="56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/>
      <protection locked="0"/>
    </xf>
    <xf numFmtId="164" fontId="3" fillId="0" borderId="32" xfId="0" applyNumberFormat="1" applyFont="1" applyFill="1" applyBorder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</xf>
    <xf numFmtId="0" fontId="3" fillId="2" borderId="60" xfId="0" applyFont="1" applyFill="1" applyBorder="1" applyProtection="1"/>
    <xf numFmtId="164" fontId="5" fillId="2" borderId="61" xfId="0" applyNumberFormat="1" applyFont="1" applyFill="1" applyBorder="1" applyProtection="1"/>
    <xf numFmtId="4" fontId="3" fillId="0" borderId="0" xfId="0" applyNumberFormat="1" applyFont="1" applyProtection="1">
      <protection locked="0"/>
    </xf>
    <xf numFmtId="4" fontId="3" fillId="0" borderId="18" xfId="0" quotePrefix="1" applyNumberFormat="1" applyFont="1" applyFill="1" applyBorder="1" applyAlignment="1" applyProtection="1">
      <alignment horizontal="center"/>
      <protection locked="0"/>
    </xf>
    <xf numFmtId="4" fontId="3" fillId="0" borderId="3" xfId="0" quotePrefix="1" applyNumberFormat="1" applyFont="1" applyFill="1" applyBorder="1" applyAlignment="1" applyProtection="1">
      <alignment horizontal="center"/>
      <protection locked="0"/>
    </xf>
    <xf numFmtId="4" fontId="3" fillId="0" borderId="33" xfId="0" applyNumberFormat="1" applyFont="1" applyFill="1" applyBorder="1" applyProtection="1">
      <protection locked="0"/>
    </xf>
    <xf numFmtId="4" fontId="3" fillId="5" borderId="34" xfId="0" applyNumberFormat="1" applyFont="1" applyFill="1" applyBorder="1" applyProtection="1"/>
    <xf numFmtId="4" fontId="3" fillId="0" borderId="43" xfId="0" applyNumberFormat="1" applyFont="1" applyFill="1" applyBorder="1" applyProtection="1">
      <protection locked="0"/>
    </xf>
    <xf numFmtId="4" fontId="3" fillId="0" borderId="50" xfId="0" applyNumberFormat="1" applyFont="1" applyFill="1" applyBorder="1" applyProtection="1">
      <protection locked="0"/>
    </xf>
    <xf numFmtId="4" fontId="3" fillId="0" borderId="48" xfId="0" applyNumberFormat="1" applyFont="1" applyFill="1" applyBorder="1" applyProtection="1">
      <protection locked="0"/>
    </xf>
    <xf numFmtId="4" fontId="3" fillId="0" borderId="29" xfId="0" applyNumberFormat="1" applyFont="1" applyFill="1" applyBorder="1" applyProtection="1">
      <protection locked="0"/>
    </xf>
    <xf numFmtId="4" fontId="3" fillId="0" borderId="27" xfId="0" applyNumberFormat="1" applyFont="1" applyFill="1" applyBorder="1" applyProtection="1">
      <protection locked="0"/>
    </xf>
    <xf numFmtId="4" fontId="3" fillId="0" borderId="25" xfId="0" applyNumberFormat="1" applyFont="1" applyFill="1" applyBorder="1" applyProtection="1">
      <protection locked="0"/>
    </xf>
    <xf numFmtId="4" fontId="3" fillId="5" borderId="28" xfId="0" applyNumberFormat="1" applyFont="1" applyFill="1" applyBorder="1" applyProtection="1"/>
    <xf numFmtId="4" fontId="3" fillId="5" borderId="53" xfId="0" applyNumberFormat="1" applyFont="1" applyFill="1" applyBorder="1" applyProtection="1"/>
    <xf numFmtId="4" fontId="3" fillId="0" borderId="18" xfId="0" applyNumberFormat="1" applyFont="1" applyFill="1" applyBorder="1" applyProtection="1">
      <protection locked="0"/>
    </xf>
    <xf numFmtId="4" fontId="3" fillId="0" borderId="3" xfId="0" applyNumberFormat="1" applyFont="1" applyFill="1" applyBorder="1" applyProtection="1">
      <protection locked="0"/>
    </xf>
    <xf numFmtId="4" fontId="3" fillId="5" borderId="44" xfId="0" applyNumberFormat="1" applyFont="1" applyFill="1" applyBorder="1" applyProtection="1"/>
    <xf numFmtId="4" fontId="3" fillId="5" borderId="46" xfId="0" applyNumberFormat="1" applyFont="1" applyFill="1" applyBorder="1" applyProtection="1"/>
    <xf numFmtId="4" fontId="5" fillId="6" borderId="24" xfId="0" applyNumberFormat="1" applyFont="1" applyFill="1" applyBorder="1" applyProtection="1"/>
    <xf numFmtId="4" fontId="5" fillId="6" borderId="35" xfId="0" applyNumberFormat="1" applyFont="1" applyFill="1" applyBorder="1" applyProtection="1"/>
    <xf numFmtId="4" fontId="5" fillId="6" borderId="19" xfId="0" applyNumberFormat="1" applyFont="1" applyFill="1" applyBorder="1" applyProtection="1"/>
    <xf numFmtId="4" fontId="3" fillId="0" borderId="0" xfId="0" applyNumberFormat="1" applyFont="1" applyFill="1" applyProtection="1">
      <protection locked="0"/>
    </xf>
    <xf numFmtId="4" fontId="3" fillId="0" borderId="30" xfId="0" applyNumberFormat="1" applyFont="1" applyFill="1" applyBorder="1" applyProtection="1">
      <protection locked="0"/>
    </xf>
    <xf numFmtId="4" fontId="5" fillId="5" borderId="24" xfId="0" applyNumberFormat="1" applyFont="1" applyFill="1" applyBorder="1" applyProtection="1"/>
    <xf numFmtId="4" fontId="5" fillId="5" borderId="20" xfId="0" applyNumberFormat="1" applyFont="1" applyFill="1" applyBorder="1" applyProtection="1"/>
    <xf numFmtId="4" fontId="3" fillId="0" borderId="57" xfId="0" quotePrefix="1" applyNumberFormat="1" applyFont="1" applyFill="1" applyBorder="1" applyAlignment="1" applyProtection="1">
      <alignment horizontal="center"/>
      <protection locked="0"/>
    </xf>
    <xf numFmtId="4" fontId="3" fillId="0" borderId="58" xfId="0" quotePrefix="1" applyNumberFormat="1" applyFont="1" applyFill="1" applyBorder="1" applyAlignment="1" applyProtection="1">
      <alignment horizontal="center"/>
      <protection locked="0"/>
    </xf>
    <xf numFmtId="4" fontId="3" fillId="0" borderId="49" xfId="0" applyNumberFormat="1" applyFont="1" applyFill="1" applyBorder="1" applyAlignment="1" applyProtection="1">
      <alignment horizontal="center"/>
      <protection locked="0"/>
    </xf>
    <xf numFmtId="4" fontId="3" fillId="0" borderId="50" xfId="0" applyNumberFormat="1" applyFont="1" applyFill="1" applyBorder="1" applyAlignment="1" applyProtection="1">
      <alignment horizontal="center"/>
      <protection locked="0"/>
    </xf>
    <xf numFmtId="4" fontId="3" fillId="5" borderId="46" xfId="0" applyNumberFormat="1" applyFont="1" applyFill="1" applyBorder="1" applyAlignment="1" applyProtection="1">
      <alignment horizontal="center"/>
    </xf>
    <xf numFmtId="4" fontId="3" fillId="5" borderId="44" xfId="0" applyNumberFormat="1" applyFont="1" applyFill="1" applyBorder="1" applyAlignment="1" applyProtection="1">
      <alignment horizontal="center"/>
    </xf>
    <xf numFmtId="4" fontId="5" fillId="2" borderId="62" xfId="0" applyNumberFormat="1" applyFont="1" applyFill="1" applyBorder="1" applyProtection="1"/>
    <xf numFmtId="4" fontId="5" fillId="2" borderId="59" xfId="0" applyNumberFormat="1" applyFont="1" applyFill="1" applyBorder="1" applyProtection="1"/>
    <xf numFmtId="1" fontId="3" fillId="0" borderId="16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Protection="1">
      <protection locked="0"/>
    </xf>
    <xf numFmtId="165" fontId="3" fillId="5" borderId="16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wrapText="1" indent="1"/>
      <protection locked="0"/>
    </xf>
    <xf numFmtId="0" fontId="5" fillId="0" borderId="19" xfId="0" applyFont="1" applyFill="1" applyBorder="1" applyAlignment="1" applyProtection="1"/>
    <xf numFmtId="0" fontId="3" fillId="0" borderId="0" xfId="0" applyFont="1" applyProtection="1"/>
    <xf numFmtId="0" fontId="2" fillId="0" borderId="4" xfId="0" applyFont="1" applyFill="1" applyBorder="1" applyProtection="1"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2" fillId="0" borderId="25" xfId="0" applyFont="1" applyFill="1" applyBorder="1" applyAlignment="1" applyProtection="1">
      <alignment horizontal="left" wrapText="1" indent="1"/>
      <protection locked="0"/>
    </xf>
    <xf numFmtId="4" fontId="3" fillId="5" borderId="55" xfId="0" applyNumberFormat="1" applyFont="1" applyFill="1" applyBorder="1" applyAlignment="1" applyProtection="1">
      <alignment horizontal="center"/>
    </xf>
    <xf numFmtId="39" fontId="3" fillId="0" borderId="0" xfId="0" applyNumberFormat="1" applyFont="1" applyProtection="1"/>
    <xf numFmtId="0" fontId="3" fillId="5" borderId="1" xfId="0" applyFont="1" applyFill="1" applyBorder="1" applyProtection="1"/>
    <xf numFmtId="39" fontId="3" fillId="5" borderId="1" xfId="0" applyNumberFormat="1" applyFont="1" applyFill="1" applyBorder="1" applyProtection="1"/>
    <xf numFmtId="39" fontId="2" fillId="6" borderId="4" xfId="0" applyNumberFormat="1" applyFont="1" applyFill="1" applyBorder="1" applyProtection="1"/>
    <xf numFmtId="0" fontId="3" fillId="0" borderId="5" xfId="0" applyFont="1" applyBorder="1" applyProtection="1"/>
    <xf numFmtId="39" fontId="3" fillId="0" borderId="6" xfId="0" applyNumberFormat="1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39" fontId="3" fillId="0" borderId="12" xfId="0" applyNumberFormat="1" applyFont="1" applyBorder="1" applyProtection="1"/>
    <xf numFmtId="0" fontId="2" fillId="0" borderId="7" xfId="0" applyFont="1" applyBorder="1" applyProtection="1"/>
    <xf numFmtId="0" fontId="3" fillId="0" borderId="8" xfId="0" applyFont="1" applyBorder="1" applyProtection="1"/>
    <xf numFmtId="39" fontId="2" fillId="0" borderId="13" xfId="0" applyNumberFormat="1" applyFont="1" applyBorder="1" applyProtection="1"/>
    <xf numFmtId="0" fontId="2" fillId="0" borderId="0" xfId="0" applyFont="1" applyAlignment="1" applyProtection="1">
      <alignment horizontal="center"/>
      <protection locked="0"/>
    </xf>
    <xf numFmtId="4" fontId="3" fillId="0" borderId="42" xfId="0" quotePrefix="1" applyNumberFormat="1" applyFont="1" applyFill="1" applyBorder="1" applyAlignment="1" applyProtection="1">
      <alignment horizontal="center"/>
    </xf>
    <xf numFmtId="4" fontId="3" fillId="0" borderId="41" xfId="0" quotePrefix="1" applyNumberFormat="1" applyFont="1" applyFill="1" applyBorder="1" applyAlignment="1" applyProtection="1">
      <alignment horizontal="center"/>
    </xf>
    <xf numFmtId="4" fontId="3" fillId="0" borderId="39" xfId="0" applyNumberFormat="1" applyFont="1" applyFill="1" applyBorder="1" applyAlignment="1" applyProtection="1">
      <alignment horizontal="center"/>
    </xf>
    <xf numFmtId="4" fontId="5" fillId="0" borderId="40" xfId="0" quotePrefix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wrapText="1"/>
    </xf>
    <xf numFmtId="165" fontId="3" fillId="0" borderId="16" xfId="0" applyNumberFormat="1" applyFont="1" applyFill="1" applyBorder="1" applyProtection="1"/>
    <xf numFmtId="4" fontId="3" fillId="0" borderId="3" xfId="0" applyNumberFormat="1" applyFont="1" applyFill="1" applyBorder="1" applyProtection="1"/>
    <xf numFmtId="4" fontId="3" fillId="5" borderId="67" xfId="0" applyNumberFormat="1" applyFont="1" applyFill="1" applyBorder="1" applyProtection="1"/>
    <xf numFmtId="4" fontId="3" fillId="5" borderId="68" xfId="0" applyNumberFormat="1" applyFont="1" applyFill="1" applyBorder="1" applyProtection="1"/>
    <xf numFmtId="4" fontId="3" fillId="5" borderId="0" xfId="0" applyNumberFormat="1" applyFont="1" applyFill="1" applyBorder="1" applyProtection="1"/>
    <xf numFmtId="4" fontId="3" fillId="5" borderId="70" xfId="0" applyNumberFormat="1" applyFont="1" applyFill="1" applyBorder="1" applyProtection="1"/>
    <xf numFmtId="4" fontId="3" fillId="5" borderId="51" xfId="0" applyNumberFormat="1" applyFont="1" applyFill="1" applyBorder="1" applyProtection="1"/>
    <xf numFmtId="1" fontId="3" fillId="0" borderId="3" xfId="0" quotePrefix="1" applyNumberFormat="1" applyFont="1" applyFill="1" applyBorder="1" applyAlignment="1" applyProtection="1">
      <alignment horizontal="center"/>
      <protection locked="0"/>
    </xf>
    <xf numFmtId="4" fontId="5" fillId="6" borderId="66" xfId="0" applyNumberFormat="1" applyFont="1" applyFill="1" applyBorder="1" applyProtection="1"/>
    <xf numFmtId="4" fontId="5" fillId="6" borderId="72" xfId="0" applyNumberFormat="1" applyFont="1" applyFill="1" applyBorder="1" applyProtection="1"/>
    <xf numFmtId="4" fontId="3" fillId="0" borderId="0" xfId="0" applyNumberFormat="1" applyFont="1" applyFill="1" applyBorder="1" applyProtection="1">
      <protection locked="0"/>
    </xf>
    <xf numFmtId="1" fontId="3" fillId="0" borderId="69" xfId="0" quotePrefix="1" applyNumberFormat="1" applyFont="1" applyFill="1" applyBorder="1" applyAlignment="1" applyProtection="1">
      <alignment horizontal="center"/>
      <protection locked="0"/>
    </xf>
    <xf numFmtId="4" fontId="3" fillId="0" borderId="69" xfId="0" applyNumberFormat="1" applyFont="1" applyFill="1" applyBorder="1" applyProtection="1"/>
    <xf numFmtId="4" fontId="3" fillId="0" borderId="69" xfId="0" applyNumberFormat="1" applyFont="1" applyFill="1" applyBorder="1" applyProtection="1">
      <protection locked="0"/>
    </xf>
    <xf numFmtId="4" fontId="3" fillId="5" borderId="9" xfId="0" applyNumberFormat="1" applyFont="1" applyFill="1" applyBorder="1" applyProtection="1"/>
    <xf numFmtId="4" fontId="5" fillId="6" borderId="76" xfId="0" applyNumberFormat="1" applyFont="1" applyFill="1" applyBorder="1" applyProtection="1"/>
    <xf numFmtId="4" fontId="5" fillId="0" borderId="6" xfId="0" quotePrefix="1" applyNumberFormat="1" applyFont="1" applyFill="1" applyBorder="1" applyAlignment="1" applyProtection="1">
      <alignment horizontal="center"/>
      <protection locked="0"/>
    </xf>
    <xf numFmtId="4" fontId="3" fillId="5" borderId="80" xfId="0" applyNumberFormat="1" applyFont="1" applyFill="1" applyBorder="1" applyProtection="1"/>
    <xf numFmtId="1" fontId="3" fillId="5" borderId="81" xfId="0" quotePrefix="1" applyNumberFormat="1" applyFont="1" applyFill="1" applyBorder="1" applyAlignment="1" applyProtection="1">
      <alignment horizontal="center"/>
    </xf>
    <xf numFmtId="4" fontId="3" fillId="5" borderId="82" xfId="0" applyNumberFormat="1" applyFont="1" applyFill="1" applyBorder="1" applyProtection="1"/>
    <xf numFmtId="4" fontId="3" fillId="5" borderId="77" xfId="0" applyNumberFormat="1" applyFont="1" applyFill="1" applyBorder="1" applyProtection="1"/>
    <xf numFmtId="4" fontId="3" fillId="5" borderId="81" xfId="0" applyNumberFormat="1" applyFont="1" applyFill="1" applyBorder="1" applyProtection="1"/>
    <xf numFmtId="4" fontId="3" fillId="5" borderId="83" xfId="0" applyNumberFormat="1" applyFont="1" applyFill="1" applyBorder="1" applyProtection="1"/>
    <xf numFmtId="4" fontId="3" fillId="5" borderId="84" xfId="0" applyNumberFormat="1" applyFont="1" applyFill="1" applyBorder="1" applyProtection="1"/>
    <xf numFmtId="4" fontId="5" fillId="6" borderId="86" xfId="0" applyNumberFormat="1" applyFont="1" applyFill="1" applyBorder="1" applyProtection="1"/>
    <xf numFmtId="2" fontId="3" fillId="5" borderId="16" xfId="0" quotePrefix="1" applyNumberFormat="1" applyFont="1" applyFill="1" applyBorder="1" applyAlignment="1" applyProtection="1">
      <alignment horizontal="right"/>
    </xf>
    <xf numFmtId="4" fontId="5" fillId="6" borderId="94" xfId="0" applyNumberFormat="1" applyFont="1" applyFill="1" applyBorder="1" applyProtection="1"/>
    <xf numFmtId="4" fontId="5" fillId="6" borderId="1" xfId="0" applyNumberFormat="1" applyFont="1" applyFill="1" applyBorder="1" applyProtection="1"/>
    <xf numFmtId="4" fontId="3" fillId="0" borderId="98" xfId="0" quotePrefix="1" applyNumberFormat="1" applyFont="1" applyFill="1" applyBorder="1" applyAlignment="1" applyProtection="1">
      <alignment horizontal="center"/>
    </xf>
    <xf numFmtId="4" fontId="5" fillId="6" borderId="101" xfId="0" applyNumberFormat="1" applyFont="1" applyFill="1" applyBorder="1" applyProtection="1"/>
    <xf numFmtId="4" fontId="3" fillId="0" borderId="100" xfId="0" applyNumberFormat="1" applyFont="1" applyFill="1" applyBorder="1" applyProtection="1">
      <protection locked="0"/>
    </xf>
    <xf numFmtId="1" fontId="3" fillId="0" borderId="103" xfId="0" quotePrefix="1" applyNumberFormat="1" applyFont="1" applyFill="1" applyBorder="1" applyAlignment="1" applyProtection="1">
      <alignment horizontal="center"/>
      <protection locked="0"/>
    </xf>
    <xf numFmtId="1" fontId="3" fillId="0" borderId="58" xfId="0" quotePrefix="1" applyNumberFormat="1" applyFont="1" applyFill="1" applyBorder="1" applyAlignment="1" applyProtection="1">
      <alignment horizontal="center"/>
      <protection locked="0"/>
    </xf>
    <xf numFmtId="4" fontId="3" fillId="0" borderId="104" xfId="0" applyNumberFormat="1" applyFont="1" applyFill="1" applyBorder="1" applyProtection="1">
      <protection locked="0"/>
    </xf>
    <xf numFmtId="4" fontId="3" fillId="5" borderId="97" xfId="0" applyNumberFormat="1" applyFont="1" applyFill="1" applyBorder="1" applyProtection="1"/>
    <xf numFmtId="4" fontId="3" fillId="0" borderId="106" xfId="0" applyNumberFormat="1" applyFont="1" applyFill="1" applyBorder="1" applyProtection="1">
      <protection locked="0"/>
    </xf>
    <xf numFmtId="4" fontId="3" fillId="5" borderId="6" xfId="0" applyNumberFormat="1" applyFont="1" applyFill="1" applyBorder="1" applyProtection="1"/>
    <xf numFmtId="4" fontId="3" fillId="0" borderId="85" xfId="0" applyNumberFormat="1" applyFont="1" applyFill="1" applyBorder="1" applyProtection="1"/>
    <xf numFmtId="1" fontId="3" fillId="0" borderId="107" xfId="0" quotePrefix="1" applyNumberFormat="1" applyFont="1" applyFill="1" applyBorder="1" applyAlignment="1" applyProtection="1">
      <alignment horizontal="center"/>
      <protection locked="0"/>
    </xf>
    <xf numFmtId="4" fontId="3" fillId="0" borderId="107" xfId="0" applyNumberFormat="1" applyFont="1" applyFill="1" applyBorder="1" applyProtection="1"/>
    <xf numFmtId="4" fontId="5" fillId="6" borderId="75" xfId="0" applyNumberFormat="1" applyFont="1" applyFill="1" applyBorder="1" applyProtection="1"/>
    <xf numFmtId="4" fontId="3" fillId="5" borderId="112" xfId="0" applyNumberFormat="1" applyFont="1" applyFill="1" applyBorder="1" applyProtection="1"/>
    <xf numFmtId="4" fontId="3" fillId="5" borderId="109" xfId="0" applyNumberFormat="1" applyFont="1" applyFill="1" applyBorder="1" applyProtection="1"/>
    <xf numFmtId="4" fontId="3" fillId="5" borderId="113" xfId="0" applyNumberFormat="1" applyFont="1" applyFill="1" applyBorder="1" applyProtection="1"/>
    <xf numFmtId="4" fontId="3" fillId="5" borderId="114" xfId="0" applyNumberFormat="1" applyFont="1" applyFill="1" applyBorder="1" applyProtection="1"/>
    <xf numFmtId="4" fontId="3" fillId="0" borderId="109" xfId="0" applyNumberFormat="1" applyFont="1" applyFill="1" applyBorder="1" applyProtection="1"/>
    <xf numFmtId="4" fontId="5" fillId="6" borderId="115" xfId="0" applyNumberFormat="1" applyFont="1" applyFill="1" applyBorder="1" applyProtection="1"/>
    <xf numFmtId="4" fontId="3" fillId="0" borderId="110" xfId="0" quotePrefix="1" applyNumberFormat="1" applyFont="1" applyFill="1" applyBorder="1" applyAlignment="1" applyProtection="1">
      <alignment horizontal="center"/>
    </xf>
    <xf numFmtId="1" fontId="3" fillId="0" borderId="107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Protection="1"/>
    <xf numFmtId="1" fontId="3" fillId="5" borderId="44" xfId="0" quotePrefix="1" applyNumberFormat="1" applyFont="1" applyFill="1" applyBorder="1" applyAlignment="1" applyProtection="1">
      <alignment horizontal="center"/>
    </xf>
    <xf numFmtId="1" fontId="3" fillId="5" borderId="109" xfId="0" quotePrefix="1" applyNumberFormat="1" applyFont="1" applyFill="1" applyBorder="1" applyAlignment="1" applyProtection="1">
      <alignment horizontal="center"/>
    </xf>
    <xf numFmtId="4" fontId="3" fillId="5" borderId="121" xfId="0" applyNumberFormat="1" applyFont="1" applyFill="1" applyBorder="1" applyProtection="1"/>
    <xf numFmtId="4" fontId="3" fillId="0" borderId="120" xfId="0" quotePrefix="1" applyNumberFormat="1" applyFont="1" applyFill="1" applyBorder="1" applyAlignment="1" applyProtection="1">
      <alignment horizontal="center"/>
    </xf>
    <xf numFmtId="4" fontId="5" fillId="0" borderId="6" xfId="0" quotePrefix="1" applyNumberFormat="1" applyFont="1" applyFill="1" applyBorder="1" applyAlignment="1" applyProtection="1">
      <alignment horizontal="center"/>
    </xf>
    <xf numFmtId="4" fontId="5" fillId="0" borderId="44" xfId="0" quotePrefix="1" applyNumberFormat="1" applyFont="1" applyFill="1" applyBorder="1" applyAlignment="1" applyProtection="1">
      <alignment horizontal="center"/>
    </xf>
    <xf numFmtId="4" fontId="3" fillId="0" borderId="118" xfId="0" quotePrefix="1" applyNumberFormat="1" applyFont="1" applyFill="1" applyBorder="1" applyAlignment="1" applyProtection="1">
      <alignment horizontal="center"/>
    </xf>
    <xf numFmtId="4" fontId="5" fillId="5" borderId="77" xfId="0" applyNumberFormat="1" applyFont="1" applyFill="1" applyBorder="1" applyAlignment="1" applyProtection="1">
      <alignment horizontal="center"/>
    </xf>
    <xf numFmtId="4" fontId="3" fillId="5" borderId="78" xfId="0" quotePrefix="1" applyNumberFormat="1" applyFont="1" applyFill="1" applyBorder="1" applyAlignment="1" applyProtection="1">
      <alignment horizontal="center"/>
    </xf>
    <xf numFmtId="4" fontId="3" fillId="0" borderId="89" xfId="0" applyNumberFormat="1" applyFont="1" applyFill="1" applyBorder="1" applyProtection="1"/>
    <xf numFmtId="4" fontId="2" fillId="5" borderId="18" xfId="0" quotePrefix="1" applyNumberFormat="1" applyFont="1" applyFill="1" applyBorder="1" applyAlignment="1" applyProtection="1">
      <alignment horizontal="center"/>
    </xf>
    <xf numFmtId="4" fontId="3" fillId="0" borderId="90" xfId="0" quotePrefix="1" applyNumberFormat="1" applyFont="1" applyFill="1" applyBorder="1" applyAlignment="1" applyProtection="1">
      <alignment horizontal="center"/>
    </xf>
    <xf numFmtId="4" fontId="3" fillId="0" borderId="79" xfId="0" quotePrefix="1" applyNumberFormat="1" applyFont="1" applyFill="1" applyBorder="1" applyAlignment="1" applyProtection="1">
      <alignment horizontal="center"/>
    </xf>
    <xf numFmtId="4" fontId="2" fillId="5" borderId="17" xfId="0" quotePrefix="1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protection locked="0"/>
    </xf>
    <xf numFmtId="0" fontId="15" fillId="0" borderId="0" xfId="0" applyFont="1" applyFill="1" applyProtection="1">
      <protection locked="0"/>
    </xf>
    <xf numFmtId="4" fontId="3" fillId="0" borderId="124" xfId="0" quotePrefix="1" applyNumberFormat="1" applyFont="1" applyFill="1" applyBorder="1" applyAlignment="1" applyProtection="1">
      <alignment horizontal="center"/>
      <protection locked="0"/>
    </xf>
    <xf numFmtId="4" fontId="3" fillId="0" borderId="125" xfId="0" applyNumberFormat="1" applyFont="1" applyFill="1" applyBorder="1" applyAlignment="1" applyProtection="1">
      <alignment horizontal="center"/>
      <protection locked="0"/>
    </xf>
    <xf numFmtId="4" fontId="3" fillId="0" borderId="91" xfId="0" applyNumberFormat="1" applyFont="1" applyFill="1" applyBorder="1" applyProtection="1">
      <protection locked="0"/>
    </xf>
    <xf numFmtId="4" fontId="3" fillId="0" borderId="126" xfId="0" applyNumberFormat="1" applyFont="1" applyFill="1" applyBorder="1" applyProtection="1">
      <protection locked="0"/>
    </xf>
    <xf numFmtId="4" fontId="3" fillId="0" borderId="127" xfId="0" applyNumberFormat="1" applyFont="1" applyFill="1" applyBorder="1" applyProtection="1">
      <protection locked="0"/>
    </xf>
    <xf numFmtId="4" fontId="3" fillId="0" borderId="91" xfId="0" quotePrefix="1" applyNumberFormat="1" applyFont="1" applyFill="1" applyBorder="1" applyAlignment="1" applyProtection="1">
      <alignment horizontal="center"/>
      <protection locked="0"/>
    </xf>
    <xf numFmtId="4" fontId="3" fillId="5" borderId="4" xfId="0" applyNumberFormat="1" applyFont="1" applyFill="1" applyBorder="1" applyAlignment="1" applyProtection="1">
      <alignment horizontal="center"/>
    </xf>
    <xf numFmtId="4" fontId="3" fillId="5" borderId="48" xfId="0" applyNumberFormat="1" applyFont="1" applyFill="1" applyBorder="1" applyAlignment="1" applyProtection="1">
      <alignment horizontal="center"/>
    </xf>
    <xf numFmtId="4" fontId="3" fillId="5" borderId="0" xfId="0" applyNumberFormat="1" applyFont="1" applyFill="1" applyBorder="1" applyAlignment="1" applyProtection="1">
      <alignment horizontal="center"/>
    </xf>
    <xf numFmtId="4" fontId="5" fillId="2" borderId="116" xfId="0" applyNumberFormat="1" applyFont="1" applyFill="1" applyBorder="1" applyProtection="1"/>
    <xf numFmtId="0" fontId="3" fillId="0" borderId="38" xfId="0" applyFont="1" applyFill="1" applyBorder="1" applyAlignment="1" applyProtection="1">
      <alignment horizontal="center"/>
    </xf>
    <xf numFmtId="4" fontId="3" fillId="0" borderId="95" xfId="0" applyNumberFormat="1" applyFont="1" applyFill="1" applyBorder="1" applyAlignment="1" applyProtection="1">
      <alignment horizontal="center"/>
    </xf>
    <xf numFmtId="4" fontId="3" fillId="0" borderId="111" xfId="0" applyNumberFormat="1" applyFont="1" applyFill="1" applyBorder="1" applyAlignment="1" applyProtection="1">
      <alignment horizontal="center"/>
    </xf>
    <xf numFmtId="4" fontId="5" fillId="5" borderId="117" xfId="0" applyNumberFormat="1" applyFont="1" applyFill="1" applyBorder="1" applyProtection="1"/>
    <xf numFmtId="4" fontId="3" fillId="5" borderId="109" xfId="0" applyNumberFormat="1" applyFont="1" applyFill="1" applyBorder="1" applyAlignment="1" applyProtection="1">
      <alignment horizontal="center"/>
    </xf>
    <xf numFmtId="4" fontId="3" fillId="5" borderId="113" xfId="0" applyNumberFormat="1" applyFont="1" applyFill="1" applyBorder="1" applyAlignment="1" applyProtection="1">
      <alignment horizontal="center"/>
    </xf>
    <xf numFmtId="4" fontId="3" fillId="0" borderId="109" xfId="0" applyNumberFormat="1" applyFont="1" applyBorder="1" applyProtection="1"/>
    <xf numFmtId="4" fontId="5" fillId="2" borderId="129" xfId="0" applyNumberFormat="1" applyFont="1" applyFill="1" applyBorder="1" applyProtection="1"/>
    <xf numFmtId="4" fontId="5" fillId="5" borderId="94" xfId="0" applyNumberFormat="1" applyFont="1" applyFill="1" applyBorder="1" applyProtection="1"/>
    <xf numFmtId="4" fontId="3" fillId="0" borderId="91" xfId="0" applyNumberFormat="1" applyFont="1" applyFill="1" applyBorder="1" applyProtection="1"/>
    <xf numFmtId="4" fontId="5" fillId="6" borderId="96" xfId="0" applyNumberFormat="1" applyFont="1" applyFill="1" applyBorder="1" applyProtection="1"/>
    <xf numFmtId="4" fontId="3" fillId="0" borderId="91" xfId="0" applyNumberFormat="1" applyFont="1" applyBorder="1" applyProtection="1"/>
    <xf numFmtId="4" fontId="3" fillId="0" borderId="0" xfId="0" applyNumberFormat="1" applyFont="1" applyBorder="1" applyProtection="1"/>
    <xf numFmtId="4" fontId="5" fillId="2" borderId="122" xfId="0" applyNumberFormat="1" applyFont="1" applyFill="1" applyBorder="1" applyProtection="1"/>
    <xf numFmtId="4" fontId="5" fillId="2" borderId="119" xfId="0" applyNumberFormat="1" applyFont="1" applyFill="1" applyBorder="1" applyProtection="1"/>
    <xf numFmtId="4" fontId="5" fillId="2" borderId="123" xfId="0" applyNumberFormat="1" applyFont="1" applyFill="1" applyBorder="1" applyProtection="1"/>
    <xf numFmtId="4" fontId="3" fillId="0" borderId="0" xfId="0" quotePrefix="1" applyNumberFormat="1" applyFont="1" applyFill="1" applyBorder="1" applyAlignment="1" applyProtection="1">
      <alignment horizontal="center"/>
      <protection locked="0"/>
    </xf>
    <xf numFmtId="4" fontId="3" fillId="0" borderId="0" xfId="0" quotePrefix="1" applyNumberFormat="1" applyFont="1" applyProtection="1">
      <protection locked="0"/>
    </xf>
    <xf numFmtId="4" fontId="5" fillId="0" borderId="130" xfId="0" quotePrefix="1" applyNumberFormat="1" applyFont="1" applyFill="1" applyBorder="1" applyAlignment="1" applyProtection="1">
      <alignment horizontal="center"/>
    </xf>
    <xf numFmtId="4" fontId="5" fillId="0" borderId="119" xfId="0" quotePrefix="1" applyNumberFormat="1" applyFont="1" applyFill="1" applyBorder="1" applyAlignment="1" applyProtection="1">
      <alignment horizontal="center"/>
    </xf>
    <xf numFmtId="4" fontId="3" fillId="0" borderId="130" xfId="0" quotePrefix="1" applyNumberFormat="1" applyFont="1" applyFill="1" applyBorder="1" applyAlignment="1" applyProtection="1">
      <alignment horizontal="center"/>
    </xf>
    <xf numFmtId="4" fontId="3" fillId="0" borderId="119" xfId="0" quotePrefix="1" applyNumberFormat="1" applyFont="1" applyFill="1" applyBorder="1" applyAlignment="1" applyProtection="1">
      <alignment horizontal="center"/>
    </xf>
    <xf numFmtId="4" fontId="3" fillId="0" borderId="40" xfId="0" quotePrefix="1" applyNumberFormat="1" applyFont="1" applyFill="1" applyBorder="1" applyAlignment="1" applyProtection="1">
      <alignment horizont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2" xfId="0" applyFont="1" applyBorder="1" applyProtection="1"/>
    <xf numFmtId="39" fontId="3" fillId="0" borderId="2" xfId="0" applyNumberFormat="1" applyFont="1" applyBorder="1" applyProtection="1"/>
    <xf numFmtId="0" fontId="3" fillId="0" borderId="0" xfId="0" applyFont="1" applyFill="1" applyProtection="1"/>
    <xf numFmtId="39" fontId="3" fillId="0" borderId="0" xfId="0" applyNumberFormat="1" applyFont="1" applyFill="1" applyProtection="1"/>
    <xf numFmtId="0" fontId="14" fillId="0" borderId="0" xfId="0" applyFont="1" applyFill="1" applyAlignment="1" applyProtection="1">
      <alignment horizontal="right"/>
    </xf>
    <xf numFmtId="0" fontId="14" fillId="0" borderId="0" xfId="0" applyFont="1" applyFill="1" applyProtection="1"/>
    <xf numFmtId="39" fontId="3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Protection="1">
      <protection locked="0"/>
    </xf>
    <xf numFmtId="0" fontId="3" fillId="0" borderId="2" xfId="0" applyFont="1" applyFill="1" applyBorder="1" applyProtection="1"/>
    <xf numFmtId="39" fontId="3" fillId="0" borderId="2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1" fontId="3" fillId="0" borderId="0" xfId="0" quotePrefix="1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/>
    <xf numFmtId="0" fontId="5" fillId="0" borderId="2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5" fillId="0" borderId="16" xfId="0" applyFont="1" applyBorder="1" applyAlignment="1" applyProtection="1">
      <alignment horizontal="center" vertical="center"/>
    </xf>
    <xf numFmtId="4" fontId="5" fillId="0" borderId="40" xfId="0" quotePrefix="1" applyNumberFormat="1" applyFont="1" applyFill="1" applyBorder="1" applyAlignment="1" applyProtection="1">
      <alignment horizontal="center"/>
    </xf>
    <xf numFmtId="4" fontId="5" fillId="5" borderId="81" xfId="0" applyNumberFormat="1" applyFont="1" applyFill="1" applyBorder="1" applyAlignment="1" applyProtection="1">
      <alignment horizontal="center"/>
    </xf>
    <xf numFmtId="0" fontId="2" fillId="0" borderId="37" xfId="0" applyFont="1" applyFill="1" applyBorder="1" applyProtection="1"/>
    <xf numFmtId="0" fontId="5" fillId="0" borderId="54" xfId="0" applyFont="1" applyFill="1" applyBorder="1" applyAlignment="1" applyProtection="1">
      <alignment horizontal="center"/>
    </xf>
    <xf numFmtId="4" fontId="3" fillId="0" borderId="78" xfId="0" quotePrefix="1" applyNumberFormat="1" applyFont="1" applyFill="1" applyBorder="1" applyAlignment="1" applyProtection="1">
      <alignment horizontal="center"/>
    </xf>
    <xf numFmtId="4" fontId="3" fillId="5" borderId="111" xfId="0" applyNumberFormat="1" applyFont="1" applyFill="1" applyBorder="1" applyAlignment="1" applyProtection="1">
      <alignment horizontal="center"/>
    </xf>
    <xf numFmtId="4" fontId="3" fillId="0" borderId="133" xfId="0" quotePrefix="1" applyNumberFormat="1" applyFont="1" applyFill="1" applyBorder="1" applyAlignment="1" applyProtection="1">
      <alignment horizontal="center"/>
    </xf>
    <xf numFmtId="4" fontId="5" fillId="5" borderId="77" xfId="0" quotePrefix="1" applyNumberFormat="1" applyFont="1" applyFill="1" applyBorder="1" applyAlignment="1" applyProtection="1">
      <alignment horizontal="center"/>
    </xf>
    <xf numFmtId="4" fontId="3" fillId="0" borderId="99" xfId="0" applyNumberFormat="1" applyFont="1" applyFill="1" applyBorder="1" applyProtection="1"/>
    <xf numFmtId="0" fontId="5" fillId="6" borderId="1" xfId="0" applyFont="1" applyFill="1" applyBorder="1" applyAlignment="1" applyProtection="1"/>
    <xf numFmtId="4" fontId="3" fillId="0" borderId="0" xfId="0" applyNumberFormat="1" applyFont="1" applyFill="1" applyProtection="1"/>
    <xf numFmtId="4" fontId="3" fillId="0" borderId="74" xfId="0" applyNumberFormat="1" applyFont="1" applyFill="1" applyBorder="1" applyProtection="1"/>
    <xf numFmtId="4" fontId="3" fillId="0" borderId="74" xfId="0" applyNumberFormat="1" applyFont="1" applyBorder="1" applyProtection="1"/>
    <xf numFmtId="4" fontId="3" fillId="0" borderId="0" xfId="0" applyNumberFormat="1" applyFont="1" applyProtection="1"/>
    <xf numFmtId="0" fontId="3" fillId="0" borderId="20" xfId="0" applyFont="1" applyFill="1" applyBorder="1" applyAlignment="1" applyProtection="1">
      <alignment horizontal="center"/>
    </xf>
    <xf numFmtId="4" fontId="5" fillId="0" borderId="20" xfId="0" applyNumberFormat="1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4" fontId="3" fillId="0" borderId="6" xfId="0" quotePrefix="1" applyNumberFormat="1" applyFont="1" applyFill="1" applyBorder="1" applyAlignment="1" applyProtection="1">
      <alignment horizontal="center"/>
    </xf>
    <xf numFmtId="4" fontId="2" fillId="0" borderId="69" xfId="0" applyNumberFormat="1" applyFont="1" applyFill="1" applyBorder="1" applyAlignment="1" applyProtection="1">
      <alignment horizontal="center"/>
    </xf>
    <xf numFmtId="4" fontId="3" fillId="0" borderId="99" xfId="0" quotePrefix="1" applyNumberFormat="1" applyFont="1" applyFill="1" applyBorder="1" applyAlignment="1" applyProtection="1">
      <alignment horizontal="center"/>
    </xf>
    <xf numFmtId="4" fontId="3" fillId="0" borderId="45" xfId="0" quotePrefix="1" applyNumberFormat="1" applyFont="1" applyFill="1" applyBorder="1" applyAlignment="1" applyProtection="1">
      <alignment horizontal="center"/>
    </xf>
    <xf numFmtId="1" fontId="2" fillId="0" borderId="36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0" fontId="5" fillId="6" borderId="19" xfId="0" applyFont="1" applyFill="1" applyBorder="1" applyAlignment="1" applyProtection="1"/>
    <xf numFmtId="0" fontId="5" fillId="0" borderId="0" xfId="0" applyFont="1" applyFill="1" applyBorder="1" applyAlignment="1" applyProtection="1"/>
    <xf numFmtId="165" fontId="5" fillId="0" borderId="0" xfId="0" applyNumberFormat="1" applyFont="1" applyFill="1" applyBorder="1" applyProtection="1"/>
    <xf numFmtId="4" fontId="5" fillId="0" borderId="0" xfId="0" applyNumberFormat="1" applyFont="1" applyFill="1" applyBorder="1" applyProtection="1"/>
    <xf numFmtId="0" fontId="18" fillId="0" borderId="0" xfId="1" applyFont="1" applyFill="1" applyBorder="1" applyAlignment="1" applyProtection="1">
      <alignment horizontal="left"/>
    </xf>
    <xf numFmtId="4" fontId="18" fillId="0" borderId="0" xfId="1" applyNumberFormat="1" applyFont="1" applyFill="1" applyBorder="1" applyAlignment="1" applyProtection="1">
      <alignment horizontal="left"/>
    </xf>
    <xf numFmtId="4" fontId="19" fillId="0" borderId="0" xfId="0" applyNumberFormat="1" applyFont="1" applyProtection="1"/>
    <xf numFmtId="0" fontId="19" fillId="0" borderId="0" xfId="0" applyFont="1" applyProtection="1"/>
    <xf numFmtId="4" fontId="5" fillId="5" borderId="69" xfId="0" applyNumberFormat="1" applyFont="1" applyFill="1" applyBorder="1" applyAlignment="1" applyProtection="1">
      <alignment horizontal="center"/>
    </xf>
    <xf numFmtId="4" fontId="5" fillId="0" borderId="107" xfId="0" quotePrefix="1" applyNumberFormat="1" applyFont="1" applyFill="1" applyBorder="1" applyAlignment="1" applyProtection="1">
      <alignment horizontal="center"/>
    </xf>
    <xf numFmtId="4" fontId="5" fillId="0" borderId="3" xfId="0" quotePrefix="1" applyNumberFormat="1" applyFont="1" applyFill="1" applyBorder="1" applyAlignment="1" applyProtection="1">
      <alignment horizontal="center"/>
    </xf>
    <xf numFmtId="4" fontId="5" fillId="0" borderId="53" xfId="0" quotePrefix="1" applyNumberFormat="1" applyFont="1" applyFill="1" applyBorder="1" applyAlignment="1" applyProtection="1">
      <alignment horizontal="center"/>
    </xf>
    <xf numFmtId="4" fontId="3" fillId="5" borderId="95" xfId="0" applyNumberFormat="1" applyFont="1" applyFill="1" applyBorder="1" applyAlignment="1" applyProtection="1">
      <alignment horizontal="center"/>
    </xf>
    <xf numFmtId="4" fontId="3" fillId="5" borderId="135" xfId="0" quotePrefix="1" applyNumberFormat="1" applyFont="1" applyFill="1" applyBorder="1" applyAlignment="1" applyProtection="1">
      <alignment horizontal="center"/>
    </xf>
    <xf numFmtId="4" fontId="3" fillId="0" borderId="52" xfId="0" quotePrefix="1" applyNumberFormat="1" applyFont="1" applyFill="1" applyBorder="1" applyAlignment="1" applyProtection="1">
      <alignment horizontal="center"/>
    </xf>
    <xf numFmtId="0" fontId="2" fillId="5" borderId="51" xfId="0" applyFont="1" applyFill="1" applyBorder="1" applyAlignment="1" applyProtection="1"/>
    <xf numFmtId="4" fontId="5" fillId="0" borderId="136" xfId="0" quotePrefix="1" applyNumberFormat="1" applyFont="1" applyFill="1" applyBorder="1" applyAlignment="1" applyProtection="1">
      <alignment horizontal="center"/>
    </xf>
    <xf numFmtId="4" fontId="5" fillId="0" borderId="123" xfId="0" quotePrefix="1" applyNumberFormat="1" applyFont="1" applyFill="1" applyBorder="1" applyAlignment="1" applyProtection="1">
      <alignment horizontal="center"/>
    </xf>
    <xf numFmtId="4" fontId="5" fillId="0" borderId="8" xfId="0" quotePrefix="1" applyNumberFormat="1" applyFont="1" applyFill="1" applyBorder="1" applyAlignment="1" applyProtection="1">
      <alignment horizontal="center"/>
    </xf>
    <xf numFmtId="4" fontId="5" fillId="5" borderId="137" xfId="0" applyNumberFormat="1" applyFont="1" applyFill="1" applyBorder="1" applyAlignment="1" applyProtection="1">
      <alignment horizontal="center"/>
    </xf>
    <xf numFmtId="4" fontId="5" fillId="0" borderId="138" xfId="0" quotePrefix="1" applyNumberFormat="1" applyFont="1" applyFill="1" applyBorder="1" applyAlignment="1" applyProtection="1">
      <alignment horizontal="center"/>
    </xf>
    <xf numFmtId="4" fontId="5" fillId="0" borderId="139" xfId="0" quotePrefix="1" applyNumberFormat="1" applyFont="1" applyFill="1" applyBorder="1" applyAlignment="1" applyProtection="1">
      <alignment horizontal="center"/>
    </xf>
    <xf numFmtId="4" fontId="3" fillId="0" borderId="138" xfId="0" quotePrefix="1" applyNumberFormat="1" applyFont="1" applyFill="1" applyBorder="1" applyAlignment="1" applyProtection="1">
      <alignment horizontal="center"/>
    </xf>
    <xf numFmtId="4" fontId="3" fillId="0" borderId="139" xfId="0" quotePrefix="1" applyNumberFormat="1" applyFont="1" applyFill="1" applyBorder="1" applyAlignment="1" applyProtection="1">
      <alignment horizontal="center"/>
    </xf>
    <xf numFmtId="4" fontId="3" fillId="0" borderId="3" xfId="0" quotePrefix="1" applyNumberFormat="1" applyFont="1" applyFill="1" applyBorder="1" applyAlignment="1" applyProtection="1">
      <alignment horizontal="center"/>
    </xf>
    <xf numFmtId="4" fontId="3" fillId="0" borderId="14" xfId="0" quotePrefix="1" applyNumberFormat="1" applyFont="1" applyFill="1" applyBorder="1" applyAlignment="1" applyProtection="1">
      <alignment horizontal="center"/>
    </xf>
    <xf numFmtId="4" fontId="3" fillId="0" borderId="140" xfId="0" quotePrefix="1" applyNumberFormat="1" applyFont="1" applyFill="1" applyBorder="1" applyAlignment="1" applyProtection="1">
      <alignment horizontal="center"/>
    </xf>
    <xf numFmtId="4" fontId="3" fillId="0" borderId="142" xfId="0" quotePrefix="1" applyNumberFormat="1" applyFont="1" applyFill="1" applyBorder="1" applyAlignment="1" applyProtection="1">
      <alignment horizontal="center"/>
    </xf>
    <xf numFmtId="4" fontId="3" fillId="0" borderId="143" xfId="0" quotePrefix="1" applyNumberFormat="1" applyFont="1" applyFill="1" applyBorder="1" applyAlignment="1" applyProtection="1">
      <alignment horizontal="center"/>
    </xf>
    <xf numFmtId="0" fontId="21" fillId="0" borderId="131" xfId="0" applyFont="1" applyFill="1" applyBorder="1"/>
    <xf numFmtId="0" fontId="21" fillId="0" borderId="132" xfId="0" applyFont="1" applyFill="1" applyBorder="1"/>
    <xf numFmtId="4" fontId="3" fillId="5" borderId="145" xfId="0" applyNumberFormat="1" applyFont="1" applyFill="1" applyBorder="1" applyProtection="1"/>
    <xf numFmtId="4" fontId="3" fillId="0" borderId="146" xfId="0" applyNumberFormat="1" applyFont="1" applyFill="1" applyBorder="1" applyProtection="1"/>
    <xf numFmtId="4" fontId="3" fillId="5" borderId="133" xfId="0" quotePrefix="1" applyNumberFormat="1" applyFont="1" applyFill="1" applyBorder="1" applyAlignment="1" applyProtection="1">
      <alignment horizontal="center"/>
    </xf>
    <xf numFmtId="4" fontId="5" fillId="5" borderId="134" xfId="0" applyNumberFormat="1" applyFont="1" applyFill="1" applyBorder="1" applyAlignment="1" applyProtection="1">
      <alignment horizontal="center"/>
    </xf>
    <xf numFmtId="4" fontId="3" fillId="5" borderId="147" xfId="0" applyNumberFormat="1" applyFont="1" applyFill="1" applyBorder="1" applyProtection="1"/>
    <xf numFmtId="4" fontId="5" fillId="0" borderId="94" xfId="0" applyNumberFormat="1" applyFont="1" applyFill="1" applyBorder="1" applyAlignment="1" applyProtection="1">
      <alignment horizontal="center"/>
    </xf>
    <xf numFmtId="4" fontId="3" fillId="5" borderId="0" xfId="0" quotePrefix="1" applyNumberFormat="1" applyFont="1" applyFill="1" applyBorder="1" applyAlignment="1" applyProtection="1">
      <alignment horizontal="center"/>
    </xf>
    <xf numFmtId="4" fontId="5" fillId="0" borderId="92" xfId="0" quotePrefix="1" applyNumberFormat="1" applyFont="1" applyFill="1" applyBorder="1" applyAlignment="1" applyProtection="1">
      <alignment horizontal="center"/>
    </xf>
    <xf numFmtId="4" fontId="3" fillId="0" borderId="148" xfId="0" quotePrefix="1" applyNumberFormat="1" applyFont="1" applyFill="1" applyBorder="1" applyAlignment="1" applyProtection="1">
      <alignment horizontal="center"/>
    </xf>
    <xf numFmtId="0" fontId="21" fillId="0" borderId="0" xfId="0" applyFont="1" applyFill="1" applyProtection="1">
      <protection locked="0"/>
    </xf>
    <xf numFmtId="0" fontId="3" fillId="0" borderId="0" xfId="0" applyFont="1" applyFill="1" applyBorder="1" applyAlignment="1" applyProtection="1"/>
    <xf numFmtId="4" fontId="3" fillId="0" borderId="108" xfId="0" applyNumberFormat="1" applyFont="1" applyFill="1" applyBorder="1" applyProtection="1"/>
    <xf numFmtId="4" fontId="3" fillId="0" borderId="105" xfId="0" applyNumberFormat="1" applyFont="1" applyFill="1" applyBorder="1" applyProtection="1"/>
    <xf numFmtId="4" fontId="3" fillId="0" borderId="73" xfId="0" applyNumberFormat="1" applyFont="1" applyFill="1" applyBorder="1" applyProtection="1"/>
    <xf numFmtId="4" fontId="3" fillId="0" borderId="81" xfId="0" applyNumberFormat="1" applyFont="1" applyFill="1" applyBorder="1" applyProtection="1"/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>
      <alignment horizontal="left"/>
    </xf>
    <xf numFmtId="4" fontId="6" fillId="0" borderId="0" xfId="0" applyNumberFormat="1" applyFont="1" applyAlignment="1" applyProtection="1"/>
    <xf numFmtId="4" fontId="3" fillId="0" borderId="18" xfId="0" applyNumberFormat="1" applyFont="1" applyFill="1" applyBorder="1" applyProtection="1"/>
    <xf numFmtId="0" fontId="20" fillId="0" borderId="0" xfId="0" applyFont="1" applyFill="1" applyProtection="1"/>
    <xf numFmtId="0" fontId="21" fillId="0" borderId="131" xfId="0" applyFont="1" applyFill="1" applyBorder="1" applyProtection="1"/>
    <xf numFmtId="0" fontId="21" fillId="0" borderId="131" xfId="0" applyFont="1" applyFill="1" applyBorder="1" applyAlignment="1" applyProtection="1">
      <alignment wrapText="1"/>
    </xf>
    <xf numFmtId="0" fontId="9" fillId="4" borderId="65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/>
    <xf numFmtId="0" fontId="3" fillId="0" borderId="48" xfId="0" applyFont="1" applyFill="1" applyBorder="1" applyAlignment="1" applyProtection="1"/>
    <xf numFmtId="0" fontId="3" fillId="0" borderId="25" xfId="0" applyFont="1" applyFill="1" applyBorder="1" applyAlignment="1" applyProtection="1"/>
    <xf numFmtId="0" fontId="8" fillId="0" borderId="0" xfId="0" applyFont="1" applyAlignment="1" applyProtection="1"/>
    <xf numFmtId="0" fontId="6" fillId="0" borderId="0" xfId="0" applyFont="1" applyAlignment="1" applyProtection="1"/>
    <xf numFmtId="0" fontId="11" fillId="0" borderId="0" xfId="0" applyFont="1" applyFill="1" applyAlignment="1" applyProtection="1">
      <alignment vertical="top"/>
    </xf>
    <xf numFmtId="2" fontId="3" fillId="5" borderId="149" xfId="0" quotePrefix="1" applyNumberFormat="1" applyFont="1" applyFill="1" applyBorder="1" applyAlignment="1" applyProtection="1">
      <alignment horizontal="right"/>
    </xf>
    <xf numFmtId="4" fontId="3" fillId="5" borderId="150" xfId="0" applyNumberFormat="1" applyFont="1" applyFill="1" applyBorder="1" applyProtection="1"/>
    <xf numFmtId="4" fontId="3" fillId="0" borderId="60" xfId="0" quotePrefix="1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3" fontId="3" fillId="0" borderId="107" xfId="0" applyNumberFormat="1" applyFont="1" applyFill="1" applyBorder="1" applyAlignment="1" applyProtection="1">
      <alignment horizontal="center"/>
      <protection locked="0"/>
    </xf>
    <xf numFmtId="3" fontId="3" fillId="0" borderId="3" xfId="0" applyNumberFormat="1" applyFont="1" applyFill="1" applyBorder="1" applyAlignment="1" applyProtection="1">
      <alignment horizontal="center"/>
      <protection locked="0"/>
    </xf>
    <xf numFmtId="3" fontId="3" fillId="0" borderId="69" xfId="0" applyNumberFormat="1" applyFont="1" applyFill="1" applyBorder="1" applyAlignment="1" applyProtection="1">
      <alignment horizontal="center"/>
      <protection locked="0"/>
    </xf>
    <xf numFmtId="2" fontId="3" fillId="0" borderId="0" xfId="0" quotePrefix="1" applyNumberFormat="1" applyFont="1" applyFill="1" applyBorder="1" applyAlignment="1" applyProtection="1">
      <alignment horizontal="right"/>
    </xf>
    <xf numFmtId="4" fontId="3" fillId="0" borderId="44" xfId="0" applyNumberFormat="1" applyFont="1" applyFill="1" applyBorder="1" applyProtection="1"/>
    <xf numFmtId="4" fontId="5" fillId="0" borderId="109" xfId="0" applyNumberFormat="1" applyFont="1" applyFill="1" applyBorder="1" applyProtection="1"/>
    <xf numFmtId="4" fontId="5" fillId="0" borderId="92" xfId="0" applyNumberFormat="1" applyFont="1" applyFill="1" applyBorder="1" applyProtection="1"/>
    <xf numFmtId="4" fontId="19" fillId="0" borderId="146" xfId="0" applyNumberFormat="1" applyFont="1" applyBorder="1" applyProtection="1"/>
    <xf numFmtId="164" fontId="5" fillId="0" borderId="0" xfId="0" applyNumberFormat="1" applyFont="1" applyFill="1" applyBorder="1" applyProtection="1"/>
    <xf numFmtId="4" fontId="3" fillId="5" borderId="159" xfId="0" applyNumberFormat="1" applyFont="1" applyFill="1" applyBorder="1" applyProtection="1"/>
    <xf numFmtId="4" fontId="5" fillId="5" borderId="159" xfId="0" applyNumberFormat="1" applyFont="1" applyFill="1" applyBorder="1" applyProtection="1"/>
    <xf numFmtId="4" fontId="3" fillId="5" borderId="157" xfId="0" applyNumberFormat="1" applyFont="1" applyFill="1" applyBorder="1" applyProtection="1"/>
    <xf numFmtId="4" fontId="3" fillId="0" borderId="136" xfId="0" quotePrefix="1" applyNumberFormat="1" applyFont="1" applyFill="1" applyBorder="1" applyAlignment="1" applyProtection="1">
      <alignment horizontal="center"/>
    </xf>
    <xf numFmtId="4" fontId="2" fillId="0" borderId="147" xfId="0" applyNumberFormat="1" applyFont="1" applyFill="1" applyBorder="1" applyAlignment="1" applyProtection="1">
      <alignment horizontal="center"/>
    </xf>
    <xf numFmtId="4" fontId="3" fillId="0" borderId="160" xfId="0" quotePrefix="1" applyNumberFormat="1" applyFont="1" applyFill="1" applyBorder="1" applyAlignment="1" applyProtection="1">
      <alignment horizontal="center"/>
    </xf>
    <xf numFmtId="4" fontId="2" fillId="5" borderId="151" xfId="0" quotePrefix="1" applyNumberFormat="1" applyFont="1" applyFill="1" applyBorder="1" applyAlignment="1" applyProtection="1">
      <alignment horizontal="center"/>
    </xf>
    <xf numFmtId="4" fontId="3" fillId="5" borderId="151" xfId="0" quotePrefix="1" applyNumberFormat="1" applyFont="1" applyFill="1" applyBorder="1" applyAlignment="1" applyProtection="1">
      <alignment horizontal="center"/>
    </xf>
    <xf numFmtId="0" fontId="15" fillId="0" borderId="165" xfId="0" applyFont="1" applyFill="1" applyBorder="1" applyAlignment="1" applyProtection="1">
      <alignment wrapText="1"/>
    </xf>
    <xf numFmtId="3" fontId="3" fillId="5" borderId="109" xfId="0" applyNumberFormat="1" applyFont="1" applyFill="1" applyBorder="1" applyAlignment="1" applyProtection="1">
      <alignment horizontal="center"/>
    </xf>
    <xf numFmtId="2" fontId="3" fillId="5" borderId="102" xfId="0" applyNumberFormat="1" applyFont="1" applyFill="1" applyBorder="1" applyProtection="1"/>
    <xf numFmtId="2" fontId="3" fillId="5" borderId="71" xfId="0" applyNumberFormat="1" applyFont="1" applyFill="1" applyBorder="1" applyProtection="1"/>
    <xf numFmtId="2" fontId="3" fillId="5" borderId="166" xfId="0" applyNumberFormat="1" applyFont="1" applyFill="1" applyBorder="1" applyProtection="1"/>
    <xf numFmtId="2" fontId="3" fillId="5" borderId="88" xfId="0" applyNumberFormat="1" applyFont="1" applyFill="1" applyBorder="1" applyProtection="1"/>
    <xf numFmtId="4" fontId="3" fillId="5" borderId="167" xfId="0" applyNumberFormat="1" applyFont="1" applyFill="1" applyBorder="1" applyProtection="1"/>
    <xf numFmtId="4" fontId="3" fillId="5" borderId="111" xfId="0" quotePrefix="1" applyNumberFormat="1" applyFont="1" applyFill="1" applyBorder="1" applyAlignment="1" applyProtection="1">
      <alignment horizontal="center"/>
    </xf>
    <xf numFmtId="0" fontId="5" fillId="0" borderId="48" xfId="0" applyFont="1" applyFill="1" applyBorder="1" applyAlignment="1" applyProtection="1"/>
    <xf numFmtId="4" fontId="3" fillId="5" borderId="168" xfId="0" applyNumberFormat="1" applyFont="1" applyFill="1" applyBorder="1" applyProtection="1"/>
    <xf numFmtId="165" fontId="5" fillId="6" borderId="24" xfId="0" applyNumberFormat="1" applyFont="1" applyFill="1" applyBorder="1" applyProtection="1"/>
    <xf numFmtId="165" fontId="5" fillId="6" borderId="19" xfId="0" applyNumberFormat="1" applyFont="1" applyFill="1" applyBorder="1" applyProtection="1"/>
    <xf numFmtId="165" fontId="5" fillId="6" borderId="101" xfId="0" applyNumberFormat="1" applyFont="1" applyFill="1" applyBorder="1" applyProtection="1"/>
    <xf numFmtId="165" fontId="5" fillId="6" borderId="35" xfId="0" applyNumberFormat="1" applyFont="1" applyFill="1" applyBorder="1" applyProtection="1"/>
    <xf numFmtId="165" fontId="5" fillId="6" borderId="86" xfId="0" applyNumberFormat="1" applyFont="1" applyFill="1" applyBorder="1" applyProtection="1"/>
    <xf numFmtId="165" fontId="5" fillId="6" borderId="75" xfId="0" applyNumberFormat="1" applyFont="1" applyFill="1" applyBorder="1" applyProtection="1"/>
    <xf numFmtId="3" fontId="3" fillId="5" borderId="81" xfId="0" applyNumberFormat="1" applyFont="1" applyFill="1" applyBorder="1" applyAlignment="1" applyProtection="1">
      <alignment horizontal="center"/>
    </xf>
    <xf numFmtId="3" fontId="3" fillId="5" borderId="121" xfId="0" applyNumberFormat="1" applyFont="1" applyFill="1" applyBorder="1" applyAlignment="1" applyProtection="1">
      <alignment horizontal="center"/>
    </xf>
    <xf numFmtId="165" fontId="3" fillId="5" borderId="29" xfId="0" applyNumberFormat="1" applyFont="1" applyFill="1" applyBorder="1" applyProtection="1"/>
    <xf numFmtId="2" fontId="3" fillId="5" borderId="169" xfId="0" applyNumberFormat="1" applyFont="1" applyFill="1" applyBorder="1" applyProtection="1"/>
    <xf numFmtId="3" fontId="3" fillId="5" borderId="162" xfId="0" applyNumberFormat="1" applyFont="1" applyFill="1" applyBorder="1" applyAlignment="1" applyProtection="1">
      <alignment horizontal="center"/>
    </xf>
    <xf numFmtId="3" fontId="3" fillId="5" borderId="170" xfId="0" applyNumberFormat="1" applyFont="1" applyFill="1" applyBorder="1" applyAlignment="1" applyProtection="1">
      <alignment horizontal="center"/>
    </xf>
    <xf numFmtId="3" fontId="3" fillId="5" borderId="141" xfId="0" applyNumberFormat="1" applyFont="1" applyFill="1" applyBorder="1" applyAlignment="1" applyProtection="1">
      <alignment horizontal="center"/>
    </xf>
    <xf numFmtId="3" fontId="3" fillId="5" borderId="152" xfId="0" applyNumberFormat="1" applyFont="1" applyFill="1" applyBorder="1" applyAlignment="1" applyProtection="1">
      <alignment horizontal="center"/>
    </xf>
    <xf numFmtId="3" fontId="3" fillId="5" borderId="171" xfId="0" applyNumberFormat="1" applyFont="1" applyFill="1" applyBorder="1" applyAlignment="1" applyProtection="1">
      <alignment horizontal="center"/>
    </xf>
    <xf numFmtId="3" fontId="3" fillId="5" borderId="153" xfId="0" applyNumberFormat="1" applyFont="1" applyFill="1" applyBorder="1" applyAlignment="1" applyProtection="1">
      <alignment horizontal="center"/>
    </xf>
    <xf numFmtId="3" fontId="3" fillId="5" borderId="172" xfId="0" applyNumberFormat="1" applyFont="1" applyFill="1" applyBorder="1" applyAlignment="1" applyProtection="1">
      <alignment horizontal="center"/>
    </xf>
    <xf numFmtId="3" fontId="3" fillId="5" borderId="144" xfId="0" applyNumberFormat="1" applyFont="1" applyFill="1" applyBorder="1" applyAlignment="1" applyProtection="1">
      <alignment horizontal="center"/>
    </xf>
    <xf numFmtId="3" fontId="3" fillId="5" borderId="163" xfId="0" applyNumberFormat="1" applyFont="1" applyFill="1" applyBorder="1" applyAlignment="1" applyProtection="1">
      <alignment horizontal="center"/>
    </xf>
    <xf numFmtId="0" fontId="3" fillId="5" borderId="161" xfId="0" applyNumberFormat="1" applyFont="1" applyFill="1" applyBorder="1" applyAlignment="1" applyProtection="1">
      <alignment horizontal="center"/>
    </xf>
    <xf numFmtId="0" fontId="3" fillId="5" borderId="155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</xf>
    <xf numFmtId="0" fontId="3" fillId="5" borderId="109" xfId="0" applyNumberFormat="1" applyFont="1" applyFill="1" applyBorder="1" applyAlignment="1" applyProtection="1">
      <alignment horizontal="center"/>
    </xf>
    <xf numFmtId="0" fontId="3" fillId="0" borderId="107" xfId="0" applyNumberFormat="1" applyFont="1" applyFill="1" applyBorder="1" applyAlignment="1" applyProtection="1">
      <alignment horizontal="center"/>
      <protection locked="0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69" xfId="0" applyNumberFormat="1" applyFont="1" applyFill="1" applyBorder="1" applyAlignment="1" applyProtection="1">
      <alignment horizontal="center"/>
      <protection locked="0"/>
    </xf>
    <xf numFmtId="0" fontId="3" fillId="5" borderId="81" xfId="0" applyNumberFormat="1" applyFont="1" applyFill="1" applyBorder="1" applyAlignment="1" applyProtection="1">
      <alignment horizontal="center"/>
    </xf>
    <xf numFmtId="0" fontId="3" fillId="0" borderId="56" xfId="0" applyNumberFormat="1" applyFont="1" applyFill="1" applyBorder="1" applyAlignment="1" applyProtection="1">
      <alignment horizontal="center"/>
      <protection locked="0"/>
    </xf>
    <xf numFmtId="0" fontId="3" fillId="5" borderId="81" xfId="0" quotePrefix="1" applyNumberFormat="1" applyFont="1" applyFill="1" applyBorder="1" applyAlignment="1" applyProtection="1">
      <alignment horizontal="center"/>
    </xf>
    <xf numFmtId="0" fontId="3" fillId="0" borderId="107" xfId="0" quotePrefix="1" applyNumberFormat="1" applyFont="1" applyFill="1" applyBorder="1" applyAlignment="1" applyProtection="1">
      <alignment horizontal="center"/>
      <protection locked="0"/>
    </xf>
    <xf numFmtId="0" fontId="3" fillId="0" borderId="3" xfId="0" quotePrefix="1" applyNumberFormat="1" applyFont="1" applyFill="1" applyBorder="1" applyAlignment="1" applyProtection="1">
      <alignment horizontal="center"/>
      <protection locked="0"/>
    </xf>
    <xf numFmtId="0" fontId="3" fillId="0" borderId="69" xfId="0" quotePrefix="1" applyNumberFormat="1" applyFont="1" applyFill="1" applyBorder="1" applyAlignment="1" applyProtection="1">
      <alignment horizontal="center"/>
      <protection locked="0"/>
    </xf>
    <xf numFmtId="0" fontId="3" fillId="0" borderId="103" xfId="0" quotePrefix="1" applyNumberFormat="1" applyFont="1" applyFill="1" applyBorder="1" applyAlignment="1" applyProtection="1">
      <alignment horizontal="center"/>
      <protection locked="0"/>
    </xf>
    <xf numFmtId="0" fontId="3" fillId="0" borderId="58" xfId="0" quotePrefix="1" applyNumberFormat="1" applyFont="1" applyFill="1" applyBorder="1" applyAlignment="1" applyProtection="1">
      <alignment horizontal="center"/>
      <protection locked="0"/>
    </xf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0" fontId="3" fillId="5" borderId="109" xfId="0" quotePrefix="1" applyNumberFormat="1" applyFont="1" applyFill="1" applyBorder="1" applyAlignment="1" applyProtection="1">
      <alignment horizontal="center"/>
    </xf>
    <xf numFmtId="0" fontId="3" fillId="5" borderId="44" xfId="0" quotePrefix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99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3" fontId="3" fillId="5" borderId="145" xfId="0" applyNumberFormat="1" applyFont="1" applyFill="1" applyBorder="1" applyAlignment="1" applyProtection="1">
      <alignment horizontal="center"/>
    </xf>
    <xf numFmtId="0" fontId="3" fillId="5" borderId="121" xfId="0" applyNumberFormat="1" applyFont="1" applyFill="1" applyBorder="1" applyAlignment="1" applyProtection="1">
      <alignment horizontal="center"/>
    </xf>
    <xf numFmtId="3" fontId="3" fillId="0" borderId="99" xfId="0" applyNumberFormat="1" applyFont="1" applyFill="1" applyBorder="1" applyAlignment="1" applyProtection="1">
      <alignment horizontal="center"/>
      <protection locked="0"/>
    </xf>
    <xf numFmtId="165" fontId="3" fillId="5" borderId="18" xfId="0" applyNumberFormat="1" applyFont="1" applyFill="1" applyBorder="1" applyProtection="1"/>
    <xf numFmtId="165" fontId="3" fillId="5" borderId="173" xfId="0" applyNumberFormat="1" applyFont="1" applyFill="1" applyBorder="1" applyProtection="1"/>
    <xf numFmtId="165" fontId="3" fillId="5" borderId="174" xfId="0" applyNumberFormat="1" applyFont="1" applyFill="1" applyBorder="1" applyProtection="1"/>
    <xf numFmtId="165" fontId="3" fillId="5" borderId="175" xfId="0" applyNumberFormat="1" applyFont="1" applyFill="1" applyBorder="1" applyProtection="1"/>
    <xf numFmtId="165" fontId="3" fillId="5" borderId="176" xfId="0" applyNumberFormat="1" applyFont="1" applyFill="1" applyBorder="1" applyProtection="1"/>
    <xf numFmtId="4" fontId="3" fillId="0" borderId="81" xfId="0" applyNumberFormat="1" applyFont="1" applyFill="1" applyBorder="1" applyAlignment="1" applyProtection="1">
      <alignment horizontal="center"/>
    </xf>
    <xf numFmtId="4" fontId="3" fillId="5" borderId="128" xfId="0" applyNumberFormat="1" applyFont="1" applyFill="1" applyBorder="1" applyAlignment="1" applyProtection="1">
      <alignment horizontal="center"/>
    </xf>
    <xf numFmtId="4" fontId="3" fillId="0" borderId="14" xfId="0" applyNumberFormat="1" applyFont="1" applyFill="1" applyBorder="1" applyAlignment="1" applyProtection="1">
      <alignment horizontal="center"/>
    </xf>
    <xf numFmtId="4" fontId="3" fillId="0" borderId="69" xfId="0" applyNumberFormat="1" applyFont="1" applyFill="1" applyBorder="1" applyAlignment="1" applyProtection="1">
      <alignment horizontal="center"/>
    </xf>
    <xf numFmtId="44" fontId="5" fillId="0" borderId="154" xfId="3" applyFont="1" applyFill="1" applyBorder="1" applyProtection="1">
      <protection locked="0"/>
    </xf>
    <xf numFmtId="4" fontId="5" fillId="0" borderId="164" xfId="0" applyNumberFormat="1" applyFont="1" applyFill="1" applyBorder="1" applyProtection="1">
      <protection locked="0"/>
    </xf>
    <xf numFmtId="4" fontId="5" fillId="0" borderId="156" xfId="0" applyNumberFormat="1" applyFont="1" applyFill="1" applyBorder="1" applyProtection="1">
      <protection locked="0"/>
    </xf>
    <xf numFmtId="4" fontId="5" fillId="0" borderId="158" xfId="0" applyNumberFormat="1" applyFont="1" applyFill="1" applyBorder="1" applyProtection="1">
      <protection locked="0"/>
    </xf>
    <xf numFmtId="4" fontId="5" fillId="0" borderId="19" xfId="4" applyNumberFormat="1" applyFont="1" applyFill="1" applyBorder="1" applyAlignment="1" applyProtection="1">
      <alignment horizontal="center"/>
    </xf>
    <xf numFmtId="0" fontId="26" fillId="13" borderId="51" xfId="2" applyFont="1" applyFill="1" applyBorder="1"/>
    <xf numFmtId="0" fontId="26" fillId="13" borderId="153" xfId="2" applyFont="1" applyFill="1" applyBorder="1"/>
    <xf numFmtId="0" fontId="5" fillId="0" borderId="0" xfId="6" applyFont="1" applyFill="1" applyProtection="1"/>
    <xf numFmtId="0" fontId="2" fillId="3" borderId="25" xfId="6" applyFont="1" applyFill="1" applyBorder="1" applyAlignment="1" applyProtection="1">
      <alignment wrapText="1"/>
    </xf>
    <xf numFmtId="0" fontId="2" fillId="0" borderId="0" xfId="6" applyFont="1" applyFill="1" applyBorder="1" applyAlignment="1" applyProtection="1"/>
    <xf numFmtId="0" fontId="15" fillId="0" borderId="0" xfId="1" applyFont="1" applyFill="1" applyBorder="1" applyAlignment="1" applyProtection="1">
      <alignment horizontal="left"/>
    </xf>
    <xf numFmtId="0" fontId="5" fillId="6" borderId="1" xfId="6" applyFont="1" applyFill="1" applyBorder="1" applyAlignment="1" applyProtection="1"/>
    <xf numFmtId="0" fontId="2" fillId="0" borderId="48" xfId="6" applyFont="1" applyFill="1" applyBorder="1" applyAlignment="1" applyProtection="1"/>
    <xf numFmtId="0" fontId="2" fillId="0" borderId="0" xfId="6" applyFont="1" applyFill="1" applyBorder="1" applyAlignment="1" applyProtection="1">
      <alignment horizontal="left" wrapText="1" indent="1"/>
    </xf>
    <xf numFmtId="0" fontId="2" fillId="0" borderId="25" xfId="6" applyFont="1" applyFill="1" applyBorder="1" applyAlignment="1" applyProtection="1">
      <alignment horizontal="left" wrapText="1" indent="1"/>
    </xf>
    <xf numFmtId="0" fontId="2" fillId="0" borderId="31" xfId="6" applyFont="1" applyFill="1" applyBorder="1" applyAlignment="1" applyProtection="1">
      <alignment horizontal="left" wrapText="1" indent="1"/>
    </xf>
    <xf numFmtId="0" fontId="2" fillId="0" borderId="25" xfId="6" applyFont="1" applyFill="1" applyBorder="1" applyAlignment="1" applyProtection="1"/>
    <xf numFmtId="0" fontId="2" fillId="0" borderId="25" xfId="6" applyFont="1" applyFill="1" applyBorder="1" applyAlignment="1" applyProtection="1">
      <alignment wrapText="1"/>
    </xf>
    <xf numFmtId="0" fontId="5" fillId="0" borderId="19" xfId="6" applyFont="1" applyFill="1" applyBorder="1" applyAlignment="1" applyProtection="1"/>
    <xf numFmtId="0" fontId="25" fillId="0" borderId="19" xfId="6" applyFont="1" applyFill="1" applyBorder="1" applyAlignment="1" applyProtection="1"/>
    <xf numFmtId="0" fontId="7" fillId="0" borderId="0" xfId="6" applyFont="1" applyProtection="1">
      <protection locked="0"/>
    </xf>
    <xf numFmtId="0" fontId="3" fillId="0" borderId="178" xfId="0" applyFont="1" applyFill="1" applyBorder="1" applyAlignment="1" applyProtection="1"/>
    <xf numFmtId="0" fontId="7" fillId="0" borderId="0" xfId="6" applyFont="1" applyProtection="1">
      <protection locked="0"/>
    </xf>
    <xf numFmtId="0" fontId="7" fillId="0" borderId="0" xfId="6" applyFont="1" applyProtection="1">
      <protection locked="0"/>
    </xf>
    <xf numFmtId="0" fontId="7" fillId="0" borderId="0" xfId="6" applyFont="1" applyProtection="1">
      <protection locked="0"/>
    </xf>
    <xf numFmtId="0" fontId="7" fillId="0" borderId="0" xfId="6" applyFont="1" applyProtection="1">
      <protection locked="0"/>
    </xf>
    <xf numFmtId="0" fontId="7" fillId="0" borderId="0" xfId="6" applyFont="1" applyProtection="1">
      <protection locked="0"/>
    </xf>
    <xf numFmtId="0" fontId="7" fillId="0" borderId="0" xfId="6" applyFont="1" applyProtection="1">
      <protection locked="0"/>
    </xf>
    <xf numFmtId="0" fontId="7" fillId="0" borderId="0" xfId="6" applyFont="1" applyProtection="1">
      <protection locked="0"/>
    </xf>
    <xf numFmtId="0" fontId="7" fillId="0" borderId="0" xfId="6" applyFont="1" applyProtection="1">
      <protection locked="0"/>
    </xf>
    <xf numFmtId="0" fontId="7" fillId="0" borderId="0" xfId="6" applyFont="1" applyProtection="1">
      <protection locked="0"/>
    </xf>
    <xf numFmtId="0" fontId="7" fillId="0" borderId="0" xfId="6" applyFont="1" applyProtection="1">
      <protection locked="0"/>
    </xf>
    <xf numFmtId="0" fontId="7" fillId="0" borderId="0" xfId="6" applyFont="1" applyProtection="1">
      <protection locked="0"/>
    </xf>
    <xf numFmtId="0" fontId="7" fillId="0" borderId="0" xfId="6" applyFont="1" applyProtection="1">
      <protection locked="0"/>
    </xf>
    <xf numFmtId="0" fontId="7" fillId="0" borderId="0" xfId="6" applyFont="1" applyProtection="1">
      <protection locked="0"/>
    </xf>
    <xf numFmtId="0" fontId="7" fillId="0" borderId="0" xfId="6" applyFont="1" applyProtection="1">
      <protection locked="0"/>
    </xf>
    <xf numFmtId="0" fontId="3" fillId="0" borderId="0" xfId="6" applyFont="1" applyProtection="1">
      <protection locked="0"/>
    </xf>
    <xf numFmtId="0" fontId="3" fillId="0" borderId="0" xfId="6" applyFont="1" applyFill="1" applyProtection="1"/>
    <xf numFmtId="0" fontId="3" fillId="5" borderId="1" xfId="6" applyFont="1" applyFill="1" applyBorder="1" applyProtection="1"/>
    <xf numFmtId="0" fontId="3" fillId="0" borderId="0" xfId="6" applyFont="1" applyFill="1" applyProtection="1"/>
    <xf numFmtId="0" fontId="3" fillId="0" borderId="0" xfId="0" applyFont="1" applyFill="1" applyAlignment="1" applyProtection="1"/>
    <xf numFmtId="0" fontId="3" fillId="0" borderId="188" xfId="0" applyFont="1" applyFill="1" applyBorder="1" applyAlignment="1" applyProtection="1"/>
    <xf numFmtId="0" fontId="3" fillId="0" borderId="177" xfId="6" applyFont="1" applyBorder="1" applyProtection="1"/>
    <xf numFmtId="0" fontId="3" fillId="0" borderId="180" xfId="6" applyFont="1" applyBorder="1" applyProtection="1"/>
    <xf numFmtId="0" fontId="3" fillId="0" borderId="181" xfId="6" applyFont="1" applyBorder="1" applyProtection="1"/>
    <xf numFmtId="0" fontId="2" fillId="0" borderId="179" xfId="6" applyFont="1" applyBorder="1" applyProtection="1"/>
    <xf numFmtId="0" fontId="3" fillId="0" borderId="180" xfId="6" applyFont="1" applyBorder="1" applyProtection="1"/>
    <xf numFmtId="0" fontId="3" fillId="0" borderId="181" xfId="6" applyFont="1" applyBorder="1" applyProtection="1"/>
    <xf numFmtId="0" fontId="2" fillId="0" borderId="179" xfId="6" applyFont="1" applyBorder="1" applyProtection="1"/>
    <xf numFmtId="0" fontId="3" fillId="0" borderId="182" xfId="6" applyFont="1" applyBorder="1" applyProtection="1"/>
    <xf numFmtId="0" fontId="3" fillId="0" borderId="183" xfId="6" applyFont="1" applyBorder="1" applyProtection="1"/>
    <xf numFmtId="0" fontId="2" fillId="0" borderId="179" xfId="6" applyFont="1" applyBorder="1" applyProtection="1"/>
    <xf numFmtId="0" fontId="3" fillId="0" borderId="184" xfId="6" applyFont="1" applyBorder="1" applyProtection="1"/>
    <xf numFmtId="0" fontId="3" fillId="0" borderId="185" xfId="6" applyFont="1" applyBorder="1" applyProtection="1"/>
    <xf numFmtId="0" fontId="2" fillId="0" borderId="179" xfId="6" applyFont="1" applyBorder="1" applyProtection="1"/>
    <xf numFmtId="0" fontId="3" fillId="0" borderId="186" xfId="6" applyFont="1" applyBorder="1" applyProtection="1"/>
    <xf numFmtId="0" fontId="3" fillId="0" borderId="187" xfId="6" applyFont="1" applyBorder="1" applyProtection="1"/>
    <xf numFmtId="0" fontId="2" fillId="0" borderId="179" xfId="6" applyFont="1" applyBorder="1" applyProtection="1"/>
    <xf numFmtId="0" fontId="3" fillId="5" borderId="1" xfId="6" applyFont="1" applyFill="1" applyBorder="1" applyProtection="1"/>
    <xf numFmtId="0" fontId="3" fillId="0" borderId="0" xfId="6" applyFont="1" applyFill="1" applyProtection="1"/>
    <xf numFmtId="0" fontId="3" fillId="5" borderId="1" xfId="6" applyFont="1" applyFill="1" applyBorder="1" applyProtection="1"/>
    <xf numFmtId="0" fontId="3" fillId="0" borderId="0" xfId="6" applyFont="1" applyProtection="1">
      <protection locked="0"/>
    </xf>
    <xf numFmtId="0" fontId="3" fillId="0" borderId="0" xfId="6" applyFont="1" applyProtection="1">
      <protection locked="0"/>
    </xf>
    <xf numFmtId="0" fontId="3" fillId="5" borderId="1" xfId="6" applyFont="1" applyFill="1" applyBorder="1" applyProtection="1"/>
    <xf numFmtId="0" fontId="3" fillId="0" borderId="0" xfId="6" applyFont="1" applyFill="1" applyProtection="1"/>
    <xf numFmtId="0" fontId="3" fillId="5" borderId="1" xfId="6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Protection="1"/>
    <xf numFmtId="0" fontId="3" fillId="0" borderId="0" xfId="6" applyFont="1" applyFill="1" applyProtection="1"/>
    <xf numFmtId="0" fontId="3" fillId="5" borderId="1" xfId="6" applyFont="1" applyFill="1" applyBorder="1" applyProtection="1"/>
    <xf numFmtId="0" fontId="3" fillId="0" borderId="0" xfId="6" applyFont="1" applyFill="1" applyProtection="1"/>
    <xf numFmtId="0" fontId="3" fillId="5" borderId="1" xfId="6" applyFont="1" applyFill="1" applyBorder="1" applyProtection="1"/>
    <xf numFmtId="0" fontId="3" fillId="0" borderId="0" xfId="6" applyFont="1" applyProtection="1">
      <protection locked="0"/>
    </xf>
    <xf numFmtId="0" fontId="3" fillId="0" borderId="0" xfId="6" applyFont="1" applyFill="1" applyProtection="1"/>
    <xf numFmtId="0" fontId="3" fillId="0" borderId="0" xfId="6" applyFont="1" applyFill="1" applyProtection="1"/>
    <xf numFmtId="0" fontId="3" fillId="5" borderId="1" xfId="6" applyFont="1" applyFill="1" applyBorder="1" applyProtection="1"/>
    <xf numFmtId="0" fontId="3" fillId="0" borderId="0" xfId="6" applyFont="1" applyFill="1" applyProtection="1"/>
    <xf numFmtId="0" fontId="3" fillId="0" borderId="0" xfId="6" applyFont="1" applyProtection="1">
      <protection locked="0"/>
    </xf>
    <xf numFmtId="0" fontId="3" fillId="0" borderId="0" xfId="6" applyFont="1" applyProtection="1">
      <protection locked="0"/>
    </xf>
    <xf numFmtId="0" fontId="3" fillId="5" borderId="1" xfId="6" applyFont="1" applyFill="1" applyBorder="1" applyProtection="1"/>
    <xf numFmtId="0" fontId="3" fillId="0" borderId="0" xfId="6" applyFont="1" applyFill="1" applyProtection="1"/>
    <xf numFmtId="0" fontId="3" fillId="5" borderId="1" xfId="6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Protection="1"/>
    <xf numFmtId="0" fontId="3" fillId="0" borderId="0" xfId="6" applyFont="1" applyFill="1" applyProtection="1"/>
    <xf numFmtId="0" fontId="3" fillId="0" borderId="0" xfId="6" applyFont="1" applyFill="1" applyProtection="1"/>
    <xf numFmtId="0" fontId="3" fillId="5" borderId="1" xfId="6" applyFont="1" applyFill="1" applyBorder="1" applyProtection="1"/>
    <xf numFmtId="0" fontId="3" fillId="0" borderId="0" xfId="6" applyFont="1" applyFill="1" applyProtection="1"/>
    <xf numFmtId="0" fontId="3" fillId="0" borderId="0" xfId="6" applyFont="1" applyProtection="1">
      <protection locked="0"/>
    </xf>
    <xf numFmtId="0" fontId="3" fillId="0" borderId="0" xfId="6" applyFont="1" applyFill="1" applyProtection="1"/>
    <xf numFmtId="0" fontId="3" fillId="5" borderId="1" xfId="6" applyFont="1" applyFill="1" applyBorder="1" applyProtection="1"/>
    <xf numFmtId="0" fontId="3" fillId="0" borderId="0" xfId="6" applyFont="1" applyFill="1" applyProtection="1"/>
    <xf numFmtId="0" fontId="3" fillId="5" borderId="1" xfId="6" applyFont="1" applyFill="1" applyBorder="1" applyProtection="1"/>
    <xf numFmtId="0" fontId="3" fillId="0" borderId="0" xfId="6" applyFont="1" applyProtection="1">
      <protection locked="0"/>
    </xf>
    <xf numFmtId="0" fontId="3" fillId="0" borderId="0" xfId="6" applyFont="1" applyFill="1" applyProtection="1"/>
    <xf numFmtId="0" fontId="3" fillId="5" borderId="1" xfId="6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Protection="1"/>
    <xf numFmtId="0" fontId="3" fillId="0" borderId="0" xfId="6" applyFont="1" applyFill="1" applyProtection="1"/>
    <xf numFmtId="0" fontId="3" fillId="0" borderId="0" xfId="6" applyFont="1" applyFill="1" applyProtection="1"/>
    <xf numFmtId="0" fontId="3" fillId="5" borderId="1" xfId="6" applyFont="1" applyFill="1" applyBorder="1" applyProtection="1"/>
    <xf numFmtId="0" fontId="3" fillId="0" borderId="0" xfId="6" applyFont="1" applyFill="1" applyProtection="1"/>
    <xf numFmtId="0" fontId="3" fillId="5" borderId="1" xfId="6" applyFont="1" applyFill="1" applyBorder="1" applyProtection="1"/>
    <xf numFmtId="0" fontId="3" fillId="0" borderId="0" xfId="6" applyFont="1" applyProtection="1">
      <protection locked="0"/>
    </xf>
    <xf numFmtId="0" fontId="3" fillId="0" borderId="0" xfId="6" applyFont="1" applyProtection="1">
      <protection locked="0"/>
    </xf>
    <xf numFmtId="0" fontId="3" fillId="5" borderId="1" xfId="6" applyFont="1" applyFill="1" applyBorder="1" applyProtection="1"/>
    <xf numFmtId="0" fontId="3" fillId="0" borderId="0" xfId="6" applyFont="1" applyFill="1" applyProtection="1"/>
    <xf numFmtId="0" fontId="5" fillId="0" borderId="0" xfId="6" applyFont="1" applyAlignment="1" applyProtection="1">
      <alignment horizontal="left"/>
      <protection locked="0"/>
    </xf>
    <xf numFmtId="4" fontId="5" fillId="10" borderId="21" xfId="0" applyNumberFormat="1" applyFont="1" applyFill="1" applyBorder="1" applyAlignment="1" applyProtection="1">
      <alignment horizontal="center"/>
    </xf>
    <xf numFmtId="4" fontId="5" fillId="10" borderId="87" xfId="0" applyNumberFormat="1" applyFont="1" applyFill="1" applyBorder="1" applyAlignment="1" applyProtection="1">
      <alignment horizontal="center"/>
    </xf>
    <xf numFmtId="4" fontId="5" fillId="12" borderId="93" xfId="0" applyNumberFormat="1" applyFont="1" applyFill="1" applyBorder="1" applyAlignment="1" applyProtection="1">
      <alignment horizontal="center"/>
    </xf>
    <xf numFmtId="4" fontId="5" fillId="12" borderId="21" xfId="0" applyNumberFormat="1" applyFont="1" applyFill="1" applyBorder="1" applyAlignment="1" applyProtection="1">
      <alignment horizontal="center"/>
    </xf>
    <xf numFmtId="4" fontId="5" fillId="12" borderId="87" xfId="0" applyNumberFormat="1" applyFont="1" applyFill="1" applyBorder="1" applyAlignment="1" applyProtection="1">
      <alignment horizontal="center"/>
    </xf>
    <xf numFmtId="0" fontId="8" fillId="11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left" vertical="top"/>
      <protection locked="0"/>
    </xf>
    <xf numFmtId="4" fontId="5" fillId="10" borderId="23" xfId="0" applyNumberFormat="1" applyFont="1" applyFill="1" applyBorder="1" applyAlignment="1" applyProtection="1">
      <alignment horizontal="center"/>
    </xf>
    <xf numFmtId="4" fontId="5" fillId="3" borderId="93" xfId="0" applyNumberFormat="1" applyFont="1" applyFill="1" applyBorder="1" applyAlignment="1" applyProtection="1">
      <alignment horizontal="center"/>
    </xf>
    <xf numFmtId="4" fontId="5" fillId="3" borderId="21" xfId="0" applyNumberFormat="1" applyFont="1" applyFill="1" applyBorder="1" applyAlignment="1" applyProtection="1">
      <alignment horizontal="center"/>
    </xf>
    <xf numFmtId="4" fontId="5" fillId="3" borderId="87" xfId="0" applyNumberFormat="1" applyFont="1" applyFill="1" applyBorder="1" applyAlignment="1" applyProtection="1">
      <alignment horizontal="center"/>
    </xf>
    <xf numFmtId="4" fontId="5" fillId="9" borderId="93" xfId="0" applyNumberFormat="1" applyFont="1" applyFill="1" applyBorder="1" applyAlignment="1" applyProtection="1">
      <alignment horizontal="center"/>
    </xf>
    <xf numFmtId="4" fontId="5" fillId="9" borderId="21" xfId="0" applyNumberFormat="1" applyFont="1" applyFill="1" applyBorder="1" applyAlignment="1" applyProtection="1">
      <alignment horizontal="center"/>
    </xf>
    <xf numFmtId="4" fontId="5" fillId="9" borderId="87" xfId="0" applyNumberFormat="1" applyFont="1" applyFill="1" applyBorder="1" applyAlignment="1" applyProtection="1">
      <alignment horizontal="center"/>
    </xf>
    <xf numFmtId="4" fontId="5" fillId="9" borderId="1" xfId="0" applyNumberFormat="1" applyFont="1" applyFill="1" applyBorder="1" applyAlignment="1" applyProtection="1">
      <alignment horizontal="center"/>
    </xf>
    <xf numFmtId="4" fontId="5" fillId="9" borderId="115" xfId="0" applyNumberFormat="1" applyFont="1" applyFill="1" applyBorder="1" applyAlignment="1" applyProtection="1">
      <alignment horizontal="center"/>
    </xf>
    <xf numFmtId="4" fontId="5" fillId="12" borderId="93" xfId="0" applyNumberFormat="1" applyFont="1" applyFill="1" applyBorder="1" applyAlignment="1" applyProtection="1">
      <alignment horizontal="center" wrapText="1"/>
    </xf>
    <xf numFmtId="4" fontId="5" fillId="12" borderId="21" xfId="0" applyNumberFormat="1" applyFont="1" applyFill="1" applyBorder="1" applyAlignment="1" applyProtection="1">
      <alignment horizontal="center" wrapText="1"/>
    </xf>
    <xf numFmtId="4" fontId="5" fillId="9" borderId="96" xfId="0" applyNumberFormat="1" applyFont="1" applyFill="1" applyBorder="1" applyAlignment="1" applyProtection="1">
      <alignment horizontal="center"/>
    </xf>
    <xf numFmtId="4" fontId="5" fillId="12" borderId="96" xfId="0" applyNumberFormat="1" applyFont="1" applyFill="1" applyBorder="1" applyAlignment="1" applyProtection="1">
      <alignment horizontal="center"/>
    </xf>
    <xf numFmtId="4" fontId="5" fillId="12" borderId="1" xfId="0" applyNumberFormat="1" applyFont="1" applyFill="1" applyBorder="1" applyAlignment="1" applyProtection="1">
      <alignment horizontal="center"/>
    </xf>
    <xf numFmtId="4" fontId="5" fillId="12" borderId="22" xfId="0" applyNumberFormat="1" applyFont="1" applyFill="1" applyBorder="1" applyAlignment="1" applyProtection="1">
      <alignment horizontal="center"/>
    </xf>
    <xf numFmtId="4" fontId="3" fillId="0" borderId="62" xfId="0" quotePrefix="1" applyNumberFormat="1" applyFont="1" applyFill="1" applyBorder="1" applyAlignment="1" applyProtection="1">
      <alignment horizontal="center"/>
      <protection locked="0"/>
    </xf>
    <xf numFmtId="4" fontId="3" fillId="0" borderId="64" xfId="0" quotePrefix="1" applyNumberFormat="1" applyFont="1" applyFill="1" applyBorder="1" applyAlignment="1" applyProtection="1">
      <alignment horizontal="center"/>
      <protection locked="0"/>
    </xf>
    <xf numFmtId="4" fontId="3" fillId="0" borderId="63" xfId="0" quotePrefix="1" applyNumberFormat="1" applyFont="1" applyFill="1" applyBorder="1" applyAlignment="1" applyProtection="1">
      <alignment horizontal="center"/>
      <protection locked="0"/>
    </xf>
    <xf numFmtId="0" fontId="16" fillId="3" borderId="8" xfId="0" applyFont="1" applyFill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 vertical="center" wrapText="1"/>
    </xf>
    <xf numFmtId="4" fontId="3" fillId="0" borderId="122" xfId="0" quotePrefix="1" applyNumberFormat="1" applyFont="1" applyFill="1" applyBorder="1" applyAlignment="1" applyProtection="1">
      <alignment horizontal="center"/>
      <protection locked="0"/>
    </xf>
    <xf numFmtId="4" fontId="3" fillId="0" borderId="116" xfId="0" quotePrefix="1" applyNumberFormat="1" applyFont="1" applyFill="1" applyBorder="1" applyAlignment="1" applyProtection="1">
      <alignment horizontal="center"/>
      <protection locked="0"/>
    </xf>
    <xf numFmtId="4" fontId="3" fillId="0" borderId="123" xfId="0" quotePrefix="1" applyNumberFormat="1" applyFont="1" applyFill="1" applyBorder="1" applyAlignment="1" applyProtection="1">
      <alignment horizontal="center"/>
      <protection locked="0"/>
    </xf>
    <xf numFmtId="4" fontId="5" fillId="12" borderId="93" xfId="0" applyNumberFormat="1" applyFont="1" applyFill="1" applyBorder="1" applyAlignment="1" applyProtection="1">
      <alignment horizontal="center"/>
      <protection locked="0"/>
    </xf>
    <xf numFmtId="4" fontId="5" fillId="12" borderId="21" xfId="0" applyNumberFormat="1" applyFont="1" applyFill="1" applyBorder="1" applyAlignment="1" applyProtection="1">
      <alignment horizontal="center"/>
      <protection locked="0"/>
    </xf>
    <xf numFmtId="4" fontId="5" fillId="12" borderId="22" xfId="0" applyNumberFormat="1" applyFont="1" applyFill="1" applyBorder="1" applyAlignment="1" applyProtection="1">
      <alignment horizontal="center"/>
      <protection locked="0"/>
    </xf>
    <xf numFmtId="4" fontId="5" fillId="8" borderId="93" xfId="0" applyNumberFormat="1" applyFont="1" applyFill="1" applyBorder="1" applyAlignment="1" applyProtection="1">
      <alignment horizontal="center"/>
      <protection locked="0"/>
    </xf>
    <xf numFmtId="4" fontId="5" fillId="8" borderId="21" xfId="0" applyNumberFormat="1" applyFont="1" applyFill="1" applyBorder="1" applyAlignment="1" applyProtection="1">
      <alignment horizontal="center"/>
      <protection locked="0"/>
    </xf>
    <xf numFmtId="4" fontId="5" fillId="8" borderId="87" xfId="0" applyNumberFormat="1" applyFont="1" applyFill="1" applyBorder="1" applyAlignment="1" applyProtection="1">
      <alignment horizontal="center"/>
      <protection locked="0"/>
    </xf>
    <xf numFmtId="0" fontId="2" fillId="6" borderId="4" xfId="6" applyFont="1" applyFill="1" applyBorder="1" applyAlignment="1" applyProtection="1">
      <alignment horizontal="left" wrapText="1"/>
    </xf>
    <xf numFmtId="166" fontId="17" fillId="3" borderId="0" xfId="0" applyNumberFormat="1" applyFont="1" applyFill="1" applyAlignment="1" applyProtection="1">
      <alignment horizontal="left"/>
    </xf>
    <xf numFmtId="0" fontId="2" fillId="7" borderId="0" xfId="0" applyFont="1" applyFill="1" applyAlignment="1" applyProtection="1">
      <alignment horizontal="center" vertical="center"/>
    </xf>
    <xf numFmtId="0" fontId="2" fillId="7" borderId="0" xfId="0" applyFont="1" applyFill="1" applyAlignment="1" applyProtection="1">
      <alignment horizontal="left" vertical="center" wrapText="1"/>
    </xf>
    <xf numFmtId="0" fontId="5" fillId="0" borderId="0" xfId="6" applyFont="1" applyAlignment="1" applyProtection="1">
      <alignment horizontal="left"/>
      <protection locked="0"/>
    </xf>
    <xf numFmtId="0" fontId="3" fillId="0" borderId="0" xfId="6" applyFont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188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</cellXfs>
  <cellStyles count="7">
    <cellStyle name="Currency" xfId="3" builtinId="4"/>
    <cellStyle name="Heading 1" xfId="1" builtinId="16"/>
    <cellStyle name="Heading 4 2" xfId="5"/>
    <cellStyle name="Normal" xfId="0" builtinId="0"/>
    <cellStyle name="Normal 2" xfId="2"/>
    <cellStyle name="Normal 2 2" xfId="6"/>
    <cellStyle name="Normal 3" xfId="4"/>
  </cellStyles>
  <dxfs count="0"/>
  <tableStyles count="0" defaultTableStyle="TableStyleMedium2" defaultPivotStyle="PivotStyleLight16"/>
  <colors>
    <mruColors>
      <color rgb="FFFBB040"/>
      <color rgb="FF124D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V149"/>
  <sheetViews>
    <sheetView zoomScaleNormal="100" zoomScaleSheetLayoutView="55" workbookViewId="0">
      <pane xSplit="1" ySplit="8" topLeftCell="M60" activePane="bottomRight" state="frozen"/>
      <selection pane="topRight" activeCell="B1" sqref="B1"/>
      <selection pane="bottomLeft" activeCell="A9" sqref="A9"/>
      <selection pane="bottomRight" activeCell="B3" sqref="B3:K3"/>
    </sheetView>
  </sheetViews>
  <sheetFormatPr defaultRowHeight="12.75" x14ac:dyDescent="0.2"/>
  <cols>
    <col min="1" max="1" width="48.140625" style="11" customWidth="1"/>
    <col min="2" max="2" width="16.5703125" style="5" customWidth="1"/>
    <col min="3" max="3" width="17" style="27" customWidth="1"/>
    <col min="4" max="5" width="13.140625" style="27" customWidth="1"/>
    <col min="6" max="6" width="12.85546875" style="27" customWidth="1"/>
    <col min="7" max="7" width="14.28515625" style="27" customWidth="1"/>
    <col min="8" max="9" width="13.140625" style="27" customWidth="1"/>
    <col min="10" max="11" width="14" style="27" customWidth="1"/>
    <col min="12" max="12" width="15.140625" style="27" customWidth="1"/>
    <col min="13" max="16" width="13.140625" style="27" customWidth="1"/>
    <col min="17" max="17" width="15.140625" style="27" customWidth="1"/>
    <col min="18" max="21" width="13.140625" style="27" customWidth="1"/>
    <col min="22" max="22" width="20.140625" style="27" customWidth="1"/>
    <col min="23" max="16384" width="9.140625" style="5"/>
  </cols>
  <sheetData>
    <row r="1" spans="1:22" ht="18" x14ac:dyDescent="0.25">
      <c r="A1" s="152" t="s">
        <v>44</v>
      </c>
      <c r="B1" s="152"/>
      <c r="C1" s="152"/>
      <c r="D1" s="487" t="s">
        <v>47</v>
      </c>
      <c r="E1" s="487"/>
      <c r="F1" s="487"/>
      <c r="G1" s="487"/>
      <c r="H1" s="487"/>
      <c r="I1" s="286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65"/>
      <c r="U1" s="65"/>
      <c r="V1" s="65"/>
    </row>
    <row r="2" spans="1:22" s="65" customFormat="1" ht="14.25" customHeight="1" x14ac:dyDescent="0.25">
      <c r="A2" s="275"/>
      <c r="B2" s="275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7"/>
      <c r="N2" s="276"/>
      <c r="O2" s="276"/>
      <c r="P2" s="276"/>
      <c r="Q2" s="276"/>
      <c r="R2" s="277"/>
      <c r="S2" s="276"/>
      <c r="T2" s="276"/>
      <c r="U2" s="276"/>
      <c r="V2" s="277"/>
    </row>
    <row r="3" spans="1:22" s="6" customFormat="1" ht="30.75" customHeight="1" x14ac:dyDescent="0.2">
      <c r="A3" s="282" t="s">
        <v>45</v>
      </c>
      <c r="B3" s="488" t="s">
        <v>46</v>
      </c>
      <c r="C3" s="488"/>
      <c r="D3" s="488"/>
      <c r="E3" s="488"/>
      <c r="F3" s="488"/>
      <c r="G3" s="488"/>
      <c r="H3" s="488"/>
      <c r="I3" s="488"/>
      <c r="J3" s="488"/>
      <c r="K3" s="4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</row>
    <row r="4" spans="1:22" s="65" customFormat="1" x14ac:dyDescent="0.2">
      <c r="A4" s="191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</row>
    <row r="5" spans="1:22" s="236" customFormat="1" ht="24" thickBot="1" x14ac:dyDescent="0.4">
      <c r="A5" s="233" t="s">
        <v>71</v>
      </c>
      <c r="B5" s="23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5"/>
      <c r="N5" s="234"/>
      <c r="O5" s="234"/>
      <c r="P5" s="234"/>
      <c r="Q5" s="234"/>
      <c r="R5" s="235"/>
      <c r="S5" s="234"/>
      <c r="T5" s="234"/>
      <c r="U5" s="234"/>
      <c r="V5" s="235"/>
    </row>
    <row r="6" spans="1:22" s="65" customFormat="1" ht="15.75" customHeight="1" x14ac:dyDescent="0.25">
      <c r="A6" s="202"/>
      <c r="B6" s="203" t="s">
        <v>18</v>
      </c>
      <c r="C6" s="482" t="s">
        <v>65</v>
      </c>
      <c r="D6" s="482"/>
      <c r="E6" s="482"/>
      <c r="F6" s="482"/>
      <c r="G6" s="483"/>
      <c r="H6" s="491" t="s">
        <v>69</v>
      </c>
      <c r="I6" s="491"/>
      <c r="J6" s="491"/>
      <c r="K6" s="491"/>
      <c r="L6" s="492"/>
      <c r="M6" s="496" t="s">
        <v>70</v>
      </c>
      <c r="N6" s="496"/>
      <c r="O6" s="496"/>
      <c r="P6" s="496"/>
      <c r="Q6" s="497"/>
      <c r="R6" s="498" t="s">
        <v>103</v>
      </c>
      <c r="S6" s="499"/>
      <c r="T6" s="499"/>
      <c r="U6" s="499"/>
      <c r="V6" s="378" t="s">
        <v>67</v>
      </c>
    </row>
    <row r="7" spans="1:22" ht="15.75" x14ac:dyDescent="0.25">
      <c r="A7" s="204"/>
      <c r="B7" s="205" t="s">
        <v>0</v>
      </c>
      <c r="C7" s="104" t="s">
        <v>64</v>
      </c>
      <c r="D7" s="86" t="s">
        <v>66</v>
      </c>
      <c r="E7" s="86" t="s">
        <v>66</v>
      </c>
      <c r="F7" s="86" t="s">
        <v>66</v>
      </c>
      <c r="G7" s="207" t="s">
        <v>4</v>
      </c>
      <c r="H7" s="86" t="s">
        <v>66</v>
      </c>
      <c r="I7" s="86" t="s">
        <v>66</v>
      </c>
      <c r="J7" s="86" t="s">
        <v>66</v>
      </c>
      <c r="K7" s="86" t="s">
        <v>66</v>
      </c>
      <c r="L7" s="145" t="s">
        <v>4</v>
      </c>
      <c r="M7" s="86" t="s">
        <v>66</v>
      </c>
      <c r="N7" s="86" t="s">
        <v>66</v>
      </c>
      <c r="O7" s="86" t="s">
        <v>66</v>
      </c>
      <c r="P7" s="86" t="s">
        <v>66</v>
      </c>
      <c r="Q7" s="207" t="s">
        <v>4</v>
      </c>
      <c r="R7" s="86" t="s">
        <v>66</v>
      </c>
      <c r="S7" s="86" t="s">
        <v>66</v>
      </c>
      <c r="T7" s="86" t="s">
        <v>66</v>
      </c>
      <c r="U7" s="213" t="s">
        <v>4</v>
      </c>
      <c r="V7" s="86" t="s">
        <v>68</v>
      </c>
    </row>
    <row r="8" spans="1:22" s="65" customFormat="1" ht="16.5" thickBot="1" x14ac:dyDescent="0.3">
      <c r="A8" s="208"/>
      <c r="B8" s="209" t="s">
        <v>63</v>
      </c>
      <c r="C8" s="135" t="s">
        <v>104</v>
      </c>
      <c r="D8" s="83" t="s">
        <v>105</v>
      </c>
      <c r="E8" s="83" t="s">
        <v>106</v>
      </c>
      <c r="F8" s="210" t="s">
        <v>107</v>
      </c>
      <c r="G8" s="211" t="s">
        <v>16</v>
      </c>
      <c r="H8" s="149" t="s">
        <v>108</v>
      </c>
      <c r="I8" s="83" t="s">
        <v>110</v>
      </c>
      <c r="J8" s="141" t="s">
        <v>111</v>
      </c>
      <c r="K8" s="210" t="s">
        <v>112</v>
      </c>
      <c r="L8" s="146" t="s">
        <v>17</v>
      </c>
      <c r="M8" s="149" t="s">
        <v>109</v>
      </c>
      <c r="N8" s="83" t="s">
        <v>113</v>
      </c>
      <c r="O8" s="141" t="s">
        <v>117</v>
      </c>
      <c r="P8" s="210" t="s">
        <v>118</v>
      </c>
      <c r="Q8" s="242" t="s">
        <v>42</v>
      </c>
      <c r="R8" s="149" t="s">
        <v>116</v>
      </c>
      <c r="S8" s="83" t="s">
        <v>115</v>
      </c>
      <c r="T8" s="141" t="s">
        <v>114</v>
      </c>
      <c r="U8" s="242" t="s">
        <v>43</v>
      </c>
      <c r="V8" s="144" t="s">
        <v>18</v>
      </c>
    </row>
    <row r="9" spans="1:22" s="61" customFormat="1" ht="13.5" thickTop="1" x14ac:dyDescent="0.2">
      <c r="A9" s="227" t="s">
        <v>74</v>
      </c>
      <c r="B9" s="59"/>
      <c r="C9" s="136"/>
      <c r="D9" s="60"/>
      <c r="E9" s="60"/>
      <c r="F9" s="60"/>
      <c r="G9" s="106">
        <f>SUM(C9:F9)</f>
        <v>0</v>
      </c>
      <c r="H9" s="126"/>
      <c r="I9" s="95"/>
      <c r="J9" s="95"/>
      <c r="K9" s="99"/>
      <c r="L9" s="106">
        <f>H9+I9+J9+K9</f>
        <v>0</v>
      </c>
      <c r="M9" s="119"/>
      <c r="N9" s="120"/>
      <c r="O9" s="120"/>
      <c r="P9" s="201"/>
      <c r="Q9" s="106">
        <f>M9+N9+O9+P9</f>
        <v>0</v>
      </c>
      <c r="R9" s="119"/>
      <c r="S9" s="120"/>
      <c r="T9" s="120"/>
      <c r="U9" s="139">
        <f>R9+S9+T9</f>
        <v>0</v>
      </c>
      <c r="V9" s="138">
        <f>G9+L9+Q9+U9</f>
        <v>0</v>
      </c>
    </row>
    <row r="10" spans="1:22" x14ac:dyDescent="0.2">
      <c r="A10" s="284" t="s">
        <v>82</v>
      </c>
      <c r="B10" s="2"/>
      <c r="C10" s="34"/>
      <c r="D10" s="33"/>
      <c r="E10" s="33"/>
      <c r="F10" s="34"/>
      <c r="G10" s="110">
        <f t="shared" ref="G10:G11" si="0">SUM(C10:F10)</f>
        <v>0</v>
      </c>
      <c r="H10" s="123"/>
      <c r="I10" s="41"/>
      <c r="J10" s="41"/>
      <c r="K10" s="101"/>
      <c r="L10" s="107">
        <f>H10+I10+J10+K10</f>
        <v>0</v>
      </c>
      <c r="M10" s="121"/>
      <c r="N10" s="33"/>
      <c r="O10" s="41"/>
      <c r="P10" s="98"/>
      <c r="Q10" s="107">
        <f>M10+N10+O10+P10</f>
        <v>0</v>
      </c>
      <c r="R10" s="121"/>
      <c r="S10" s="33"/>
      <c r="T10" s="41"/>
      <c r="U10" s="140">
        <f>R10+S10+T10</f>
        <v>0</v>
      </c>
      <c r="V10" s="260">
        <f t="shared" ref="V10:V11" si="1">G10+L10+Q10+U10</f>
        <v>0</v>
      </c>
    </row>
    <row r="11" spans="1:22" x14ac:dyDescent="0.2">
      <c r="A11" s="285" t="s">
        <v>86</v>
      </c>
      <c r="B11" s="3"/>
      <c r="C11" s="37"/>
      <c r="D11" s="36"/>
      <c r="E11" s="36"/>
      <c r="F11" s="37"/>
      <c r="G11" s="111">
        <f t="shared" si="0"/>
        <v>0</v>
      </c>
      <c r="H11" s="48"/>
      <c r="I11" s="41"/>
      <c r="J11" s="41"/>
      <c r="K11" s="101"/>
      <c r="L11" s="107">
        <f>H11+I11+J11+K11</f>
        <v>0</v>
      </c>
      <c r="M11" s="118"/>
      <c r="N11" s="36"/>
      <c r="O11" s="41"/>
      <c r="P11" s="98"/>
      <c r="Q11" s="107">
        <f>M11+N11+O11+P11</f>
        <v>0</v>
      </c>
      <c r="R11" s="118"/>
      <c r="S11" s="36"/>
      <c r="T11" s="41"/>
      <c r="U11" s="140">
        <f t="shared" ref="U11" si="2">R11+S11+T11</f>
        <v>0</v>
      </c>
      <c r="V11" s="260">
        <f t="shared" si="1"/>
        <v>0</v>
      </c>
    </row>
    <row r="12" spans="1:22" s="65" customFormat="1" x14ac:dyDescent="0.2">
      <c r="A12" s="244" t="s">
        <v>91</v>
      </c>
      <c r="B12" s="16">
        <f t="shared" ref="B12:U12" si="3">SUM(B10:B11)</f>
        <v>0</v>
      </c>
      <c r="C12" s="94">
        <f t="shared" si="3"/>
        <v>0</v>
      </c>
      <c r="D12" s="39">
        <f t="shared" si="3"/>
        <v>0</v>
      </c>
      <c r="E12" s="39">
        <f t="shared" si="3"/>
        <v>0</v>
      </c>
      <c r="F12" s="39">
        <f t="shared" si="3"/>
        <v>0</v>
      </c>
      <c r="G12" s="129">
        <f t="shared" si="3"/>
        <v>0</v>
      </c>
      <c r="H12" s="124">
        <f t="shared" si="3"/>
        <v>0</v>
      </c>
      <c r="I12" s="39">
        <f t="shared" si="3"/>
        <v>0</v>
      </c>
      <c r="J12" s="39">
        <f t="shared" si="3"/>
        <v>0</v>
      </c>
      <c r="K12" s="102">
        <f t="shared" si="3"/>
        <v>0</v>
      </c>
      <c r="L12" s="108">
        <f t="shared" si="3"/>
        <v>0</v>
      </c>
      <c r="M12" s="122">
        <f t="shared" si="3"/>
        <v>0</v>
      </c>
      <c r="N12" s="39">
        <f t="shared" si="3"/>
        <v>0</v>
      </c>
      <c r="O12" s="39">
        <f t="shared" si="3"/>
        <v>0</v>
      </c>
      <c r="P12" s="39">
        <f t="shared" si="3"/>
        <v>0</v>
      </c>
      <c r="Q12" s="264">
        <f t="shared" si="3"/>
        <v>0</v>
      </c>
      <c r="R12" s="122">
        <f t="shared" si="3"/>
        <v>0</v>
      </c>
      <c r="S12" s="39">
        <f t="shared" si="3"/>
        <v>0</v>
      </c>
      <c r="T12" s="39">
        <f t="shared" si="3"/>
        <v>0</v>
      </c>
      <c r="U12" s="289">
        <f t="shared" si="3"/>
        <v>0</v>
      </c>
      <c r="V12" s="105">
        <f>V10+V11</f>
        <v>0</v>
      </c>
    </row>
    <row r="13" spans="1:22" s="65" customFormat="1" x14ac:dyDescent="0.2">
      <c r="A13" s="228"/>
      <c r="B13" s="88"/>
      <c r="C13" s="137"/>
      <c r="D13" s="89"/>
      <c r="E13" s="89"/>
      <c r="F13" s="89"/>
      <c r="G13" s="130"/>
      <c r="H13" s="127"/>
      <c r="I13" s="89"/>
      <c r="J13" s="89"/>
      <c r="K13" s="100"/>
      <c r="L13" s="109"/>
      <c r="M13" s="214"/>
      <c r="N13" s="89"/>
      <c r="O13" s="89"/>
      <c r="P13" s="137"/>
      <c r="Q13" s="109"/>
      <c r="R13" s="214"/>
      <c r="S13" s="89"/>
      <c r="T13" s="89"/>
      <c r="U13" s="140"/>
      <c r="V13" s="260"/>
    </row>
    <row r="14" spans="1:22" ht="12.75" customHeight="1" x14ac:dyDescent="0.2">
      <c r="A14" s="10" t="s">
        <v>83</v>
      </c>
      <c r="B14" s="342"/>
      <c r="C14" s="341"/>
      <c r="D14" s="294"/>
      <c r="E14" s="294"/>
      <c r="F14" s="294"/>
      <c r="G14" s="311">
        <f>SUM(C14:F14)</f>
        <v>0</v>
      </c>
      <c r="H14" s="293"/>
      <c r="I14" s="294"/>
      <c r="J14" s="294"/>
      <c r="K14" s="295"/>
      <c r="L14" s="326">
        <f>SUM(H14:K14)</f>
        <v>0</v>
      </c>
      <c r="M14" s="293"/>
      <c r="N14" s="294"/>
      <c r="O14" s="294"/>
      <c r="P14" s="295"/>
      <c r="Q14" s="326">
        <f>SUM(M14:P14)</f>
        <v>0</v>
      </c>
      <c r="R14" s="364"/>
      <c r="S14" s="294"/>
      <c r="T14" s="294"/>
      <c r="U14" s="327">
        <f>R14+S14+T14</f>
        <v>0</v>
      </c>
      <c r="V14" s="362">
        <f>G14+L14+Q14+U14</f>
        <v>0</v>
      </c>
    </row>
    <row r="15" spans="1:22" ht="12.75" customHeight="1" x14ac:dyDescent="0.2">
      <c r="A15" s="284" t="s">
        <v>82</v>
      </c>
      <c r="B15" s="2"/>
      <c r="C15" s="34"/>
      <c r="D15" s="33"/>
      <c r="E15" s="33"/>
      <c r="F15" s="33"/>
      <c r="G15" s="131">
        <f t="shared" ref="G15:G16" si="4">SUM(C15:F15)</f>
        <v>0</v>
      </c>
      <c r="H15" s="123"/>
      <c r="I15" s="41"/>
      <c r="J15" s="41"/>
      <c r="K15" s="101"/>
      <c r="L15" s="110">
        <f>H15+I15+J15+K15</f>
        <v>0</v>
      </c>
      <c r="M15" s="121"/>
      <c r="N15" s="33"/>
      <c r="O15" s="41"/>
      <c r="P15" s="98"/>
      <c r="Q15" s="110">
        <f>M15+N15+O15+P15</f>
        <v>0</v>
      </c>
      <c r="R15" s="121"/>
      <c r="S15" s="33"/>
      <c r="T15" s="41"/>
      <c r="U15" s="140">
        <f>R15+S15+T15</f>
        <v>0</v>
      </c>
      <c r="V15" s="43">
        <f>+G15+L15+Q15+U15</f>
        <v>0</v>
      </c>
    </row>
    <row r="16" spans="1:22" ht="12.75" customHeight="1" x14ac:dyDescent="0.2">
      <c r="A16" s="285" t="s">
        <v>86</v>
      </c>
      <c r="B16" s="3"/>
      <c r="C16" s="37"/>
      <c r="D16" s="36"/>
      <c r="E16" s="36"/>
      <c r="F16" s="36"/>
      <c r="G16" s="132">
        <f t="shared" si="4"/>
        <v>0</v>
      </c>
      <c r="H16" s="48"/>
      <c r="I16" s="41"/>
      <c r="J16" s="41"/>
      <c r="K16" s="101"/>
      <c r="L16" s="111">
        <f>H16+I16+J16+K16</f>
        <v>0</v>
      </c>
      <c r="M16" s="118"/>
      <c r="N16" s="36"/>
      <c r="O16" s="41"/>
      <c r="P16" s="98"/>
      <c r="Q16" s="110">
        <f t="shared" ref="Q16" si="5">M16+N16+O16+P16</f>
        <v>0</v>
      </c>
      <c r="R16" s="118"/>
      <c r="S16" s="36"/>
      <c r="T16" s="41"/>
      <c r="U16" s="140">
        <f t="shared" ref="U16" si="6">R16+S16+T16</f>
        <v>0</v>
      </c>
      <c r="V16" s="319">
        <f t="shared" ref="V16" si="7">+G16+L16+Q16+U16</f>
        <v>0</v>
      </c>
    </row>
    <row r="17" spans="1:22" s="65" customFormat="1" ht="12.75" customHeight="1" x14ac:dyDescent="0.2">
      <c r="A17" s="244" t="s">
        <v>90</v>
      </c>
      <c r="B17" s="16">
        <f t="shared" ref="B17:V17" si="8">SUM(B15:B16)</f>
        <v>0</v>
      </c>
      <c r="C17" s="94">
        <f t="shared" si="8"/>
        <v>0</v>
      </c>
      <c r="D17" s="39">
        <f t="shared" si="8"/>
        <v>0</v>
      </c>
      <c r="E17" s="39">
        <f t="shared" si="8"/>
        <v>0</v>
      </c>
      <c r="F17" s="39">
        <f t="shared" si="8"/>
        <v>0</v>
      </c>
      <c r="G17" s="129">
        <f t="shared" si="8"/>
        <v>0</v>
      </c>
      <c r="H17" s="124">
        <f t="shared" si="8"/>
        <v>0</v>
      </c>
      <c r="I17" s="39">
        <f t="shared" si="8"/>
        <v>0</v>
      </c>
      <c r="J17" s="39">
        <f t="shared" si="8"/>
        <v>0</v>
      </c>
      <c r="K17" s="102">
        <f t="shared" si="8"/>
        <v>0</v>
      </c>
      <c r="L17" s="108">
        <f t="shared" si="8"/>
        <v>0</v>
      </c>
      <c r="M17" s="122">
        <f t="shared" si="8"/>
        <v>0</v>
      </c>
      <c r="N17" s="39">
        <f t="shared" si="8"/>
        <v>0</v>
      </c>
      <c r="O17" s="39">
        <f t="shared" si="8"/>
        <v>0</v>
      </c>
      <c r="P17" s="39">
        <f t="shared" si="8"/>
        <v>0</v>
      </c>
      <c r="Q17" s="264">
        <f t="shared" si="8"/>
        <v>0</v>
      </c>
      <c r="R17" s="122">
        <f t="shared" si="8"/>
        <v>0</v>
      </c>
      <c r="S17" s="39">
        <f t="shared" si="8"/>
        <v>0</v>
      </c>
      <c r="T17" s="39">
        <f t="shared" si="8"/>
        <v>0</v>
      </c>
      <c r="U17" s="289">
        <f t="shared" si="8"/>
        <v>0</v>
      </c>
      <c r="V17" s="290">
        <f t="shared" si="8"/>
        <v>0</v>
      </c>
    </row>
    <row r="18" spans="1:22" s="65" customFormat="1" ht="12.75" customHeight="1" thickBot="1" x14ac:dyDescent="0.25">
      <c r="A18" s="87" t="s">
        <v>5</v>
      </c>
      <c r="B18" s="88"/>
      <c r="C18" s="137"/>
      <c r="D18" s="89"/>
      <c r="E18" s="89"/>
      <c r="F18" s="89"/>
      <c r="G18" s="130"/>
      <c r="H18" s="127"/>
      <c r="I18" s="89"/>
      <c r="J18" s="89"/>
      <c r="K18" s="100"/>
      <c r="L18" s="109"/>
      <c r="M18" s="214"/>
      <c r="N18" s="89"/>
      <c r="O18" s="89"/>
      <c r="P18" s="137"/>
      <c r="Q18" s="109"/>
      <c r="R18" s="214"/>
      <c r="S18" s="89"/>
      <c r="T18" s="89"/>
      <c r="U18" s="140"/>
      <c r="V18" s="43"/>
    </row>
    <row r="19" spans="1:22" s="65" customFormat="1" ht="15.75" x14ac:dyDescent="0.25">
      <c r="A19" s="215" t="s">
        <v>84</v>
      </c>
      <c r="B19" s="17">
        <f t="shared" ref="B19:L19" si="9">B12+B17</f>
        <v>0</v>
      </c>
      <c r="C19" s="115">
        <f t="shared" si="9"/>
        <v>0</v>
      </c>
      <c r="D19" s="45">
        <f t="shared" si="9"/>
        <v>0</v>
      </c>
      <c r="E19" s="45">
        <f t="shared" si="9"/>
        <v>0</v>
      </c>
      <c r="F19" s="45">
        <f t="shared" si="9"/>
        <v>0</v>
      </c>
      <c r="G19" s="134">
        <f t="shared" si="9"/>
        <v>0</v>
      </c>
      <c r="H19" s="128">
        <f t="shared" si="9"/>
        <v>0</v>
      </c>
      <c r="I19" s="45">
        <f t="shared" si="9"/>
        <v>0</v>
      </c>
      <c r="J19" s="45">
        <f t="shared" si="9"/>
        <v>0</v>
      </c>
      <c r="K19" s="103">
        <f t="shared" si="9"/>
        <v>0</v>
      </c>
      <c r="L19" s="112">
        <f t="shared" si="9"/>
        <v>0</v>
      </c>
      <c r="M19" s="117">
        <f>M12+M17</f>
        <v>0</v>
      </c>
      <c r="N19" s="45">
        <f t="shared" ref="N19:U19" si="10">N12+N17</f>
        <v>0</v>
      </c>
      <c r="O19" s="45">
        <f t="shared" si="10"/>
        <v>0</v>
      </c>
      <c r="P19" s="45">
        <f t="shared" si="10"/>
        <v>0</v>
      </c>
      <c r="Q19" s="112">
        <f t="shared" si="10"/>
        <v>0</v>
      </c>
      <c r="R19" s="117">
        <f t="shared" si="10"/>
        <v>0</v>
      </c>
      <c r="S19" s="45">
        <f t="shared" si="10"/>
        <v>0</v>
      </c>
      <c r="T19" s="45">
        <f t="shared" si="10"/>
        <v>0</v>
      </c>
      <c r="U19" s="112">
        <f t="shared" si="10"/>
        <v>0</v>
      </c>
      <c r="V19" s="46">
        <f>V12+V17</f>
        <v>0</v>
      </c>
    </row>
    <row r="20" spans="1:22" s="65" customFormat="1" ht="15.75" x14ac:dyDescent="0.25">
      <c r="A20" s="230"/>
      <c r="B20" s="231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</row>
    <row r="21" spans="1:22" s="236" customFormat="1" ht="24" thickBot="1" x14ac:dyDescent="0.4">
      <c r="A21" s="233" t="s">
        <v>72</v>
      </c>
      <c r="B21" s="233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5"/>
      <c r="N21" s="234"/>
      <c r="O21" s="234"/>
      <c r="P21" s="234"/>
      <c r="Q21" s="234"/>
      <c r="R21" s="235"/>
      <c r="S21" s="234"/>
      <c r="T21" s="234"/>
      <c r="U21" s="234"/>
      <c r="V21" s="235"/>
    </row>
    <row r="22" spans="1:22" s="65" customFormat="1" ht="15.75" x14ac:dyDescent="0.25">
      <c r="A22" s="202"/>
      <c r="B22" s="203" t="str">
        <f t="shared" ref="B22:C24" si="11">B6</f>
        <v>2017-2020</v>
      </c>
      <c r="C22" s="482" t="str">
        <f t="shared" si="11"/>
        <v>ANNÉE COURANTE - EXERCICE 2017-2018</v>
      </c>
      <c r="D22" s="482"/>
      <c r="E22" s="482"/>
      <c r="F22" s="482"/>
      <c r="G22" s="483"/>
      <c r="H22" s="491" t="str">
        <f>H6</f>
        <v>EXERCICE 2018-2019</v>
      </c>
      <c r="I22" s="491"/>
      <c r="J22" s="491"/>
      <c r="K22" s="491"/>
      <c r="L22" s="492"/>
      <c r="M22" s="500" t="str">
        <f>M6</f>
        <v>EXERCICE 2019-2020</v>
      </c>
      <c r="N22" s="496"/>
      <c r="O22" s="496"/>
      <c r="P22" s="496"/>
      <c r="Q22" s="497"/>
      <c r="R22" s="484" t="str">
        <f>R6</f>
        <v>AVRIL - DÉCEMBRE 2020</v>
      </c>
      <c r="S22" s="485"/>
      <c r="T22" s="485"/>
      <c r="U22" s="503"/>
      <c r="V22" s="221" t="str">
        <f>V6</f>
        <v>Total chiffres</v>
      </c>
    </row>
    <row r="23" spans="1:22" s="65" customFormat="1" ht="15.75" x14ac:dyDescent="0.25">
      <c r="A23" s="204"/>
      <c r="B23" s="205" t="str">
        <f t="shared" si="11"/>
        <v>Budget</v>
      </c>
      <c r="C23" s="142" t="str">
        <f t="shared" si="11"/>
        <v>Chiffres réels</v>
      </c>
      <c r="D23" s="206" t="str">
        <f t="shared" ref="D23:F24" si="12">D7</f>
        <v>Prévision</v>
      </c>
      <c r="E23" s="206" t="str">
        <f t="shared" si="12"/>
        <v>Prévision</v>
      </c>
      <c r="F23" s="206" t="str">
        <f t="shared" si="12"/>
        <v>Prévision</v>
      </c>
      <c r="G23" s="207" t="s">
        <v>4</v>
      </c>
      <c r="H23" s="142" t="str">
        <f>H7</f>
        <v>Prévision</v>
      </c>
      <c r="I23" s="142" t="str">
        <f t="shared" ref="I23:K24" si="13">I7</f>
        <v>Prévision</v>
      </c>
      <c r="J23" s="142" t="str">
        <f t="shared" si="13"/>
        <v>Prévision</v>
      </c>
      <c r="K23" s="142" t="str">
        <f t="shared" si="13"/>
        <v>Prévision</v>
      </c>
      <c r="L23" s="145" t="s">
        <v>4</v>
      </c>
      <c r="M23" s="182" t="str">
        <f t="shared" ref="M23:P24" si="14">M7</f>
        <v>Prévision</v>
      </c>
      <c r="N23" s="246" t="str">
        <f t="shared" si="14"/>
        <v>Prévision</v>
      </c>
      <c r="O23" s="246" t="str">
        <f t="shared" si="14"/>
        <v>Prévision</v>
      </c>
      <c r="P23" s="247" t="str">
        <f t="shared" si="14"/>
        <v>Prévision</v>
      </c>
      <c r="Q23" s="263" t="s">
        <v>4</v>
      </c>
      <c r="R23" s="245" t="str">
        <f>R7</f>
        <v>Prévision</v>
      </c>
      <c r="S23" s="142" t="str">
        <f t="shared" ref="S23:U24" si="15">S7</f>
        <v>Prévision</v>
      </c>
      <c r="T23" s="142" t="str">
        <f t="shared" si="15"/>
        <v>Prévision</v>
      </c>
      <c r="U23" s="213" t="str">
        <f t="shared" si="15"/>
        <v>Total</v>
      </c>
      <c r="V23" s="143" t="str">
        <f>V7</f>
        <v xml:space="preserve"> réels/Prévision</v>
      </c>
    </row>
    <row r="24" spans="1:22" s="65" customFormat="1" ht="16.5" thickBot="1" x14ac:dyDescent="0.3">
      <c r="A24" s="208"/>
      <c r="B24" s="209" t="str">
        <f t="shared" si="11"/>
        <v>du projet</v>
      </c>
      <c r="C24" s="135" t="str">
        <f t="shared" si="11"/>
        <v>Avr. à juin 17</v>
      </c>
      <c r="D24" s="83" t="str">
        <f t="shared" si="12"/>
        <v>Juil. à sept 17</v>
      </c>
      <c r="E24" s="83" t="str">
        <f t="shared" si="12"/>
        <v>Oct. à déc 17</v>
      </c>
      <c r="F24" s="83" t="str">
        <f t="shared" si="12"/>
        <v>Jan. à mars 18</v>
      </c>
      <c r="G24" s="211" t="str">
        <f>G8</f>
        <v>FY 2017-2018</v>
      </c>
      <c r="H24" s="135" t="str">
        <f>H8</f>
        <v>Avr. à juin 18</v>
      </c>
      <c r="I24" s="83" t="str">
        <f t="shared" si="13"/>
        <v>Juil à sept 18</v>
      </c>
      <c r="J24" s="83" t="str">
        <f t="shared" si="13"/>
        <v>Oct à Déc 18</v>
      </c>
      <c r="K24" s="210" t="str">
        <f t="shared" si="13"/>
        <v>Jan à mars 19</v>
      </c>
      <c r="L24" s="146" t="str">
        <f>L8</f>
        <v>FY 2018-2019</v>
      </c>
      <c r="M24" s="149" t="str">
        <f>M8</f>
        <v>Avr. à juin 19</v>
      </c>
      <c r="N24" s="83" t="str">
        <f t="shared" si="14"/>
        <v>Juil à sept 19</v>
      </c>
      <c r="O24" s="141" t="str">
        <f t="shared" si="14"/>
        <v>Oct à déc 19</v>
      </c>
      <c r="P24" s="212" t="str">
        <f t="shared" si="14"/>
        <v>Jan à mars 20</v>
      </c>
      <c r="Q24" s="242" t="str">
        <f>Q8</f>
        <v>FY 2019-2020</v>
      </c>
      <c r="R24" s="149" t="str">
        <f>R8</f>
        <v>Avril à juin 20</v>
      </c>
      <c r="S24" s="83" t="str">
        <f t="shared" si="15"/>
        <v>Juil à sept  20</v>
      </c>
      <c r="T24" s="141" t="str">
        <f t="shared" si="15"/>
        <v>Oct à Déc  20</v>
      </c>
      <c r="U24" s="242" t="str">
        <f t="shared" si="15"/>
        <v>Apr-Dec 2020</v>
      </c>
      <c r="V24" s="226" t="str">
        <f>V8</f>
        <v>2017-2020</v>
      </c>
    </row>
    <row r="25" spans="1:22" s="61" customFormat="1" ht="13.5" thickTop="1" x14ac:dyDescent="0.2">
      <c r="A25" s="227" t="s">
        <v>74</v>
      </c>
      <c r="B25" s="59"/>
      <c r="C25" s="136"/>
      <c r="D25" s="60"/>
      <c r="E25" s="60"/>
      <c r="F25" s="60"/>
      <c r="G25" s="106">
        <f>SUM(C25:F25)</f>
        <v>0</v>
      </c>
      <c r="H25" s="126"/>
      <c r="I25" s="95"/>
      <c r="J25" s="95"/>
      <c r="K25" s="99"/>
      <c r="L25" s="106">
        <f>H25+I25+J25+K25</f>
        <v>0</v>
      </c>
      <c r="M25" s="119"/>
      <c r="N25" s="120"/>
      <c r="O25" s="120"/>
      <c r="P25" s="201"/>
      <c r="Q25" s="106">
        <f>M25+N25+O25+P25</f>
        <v>0</v>
      </c>
      <c r="R25" s="119"/>
      <c r="S25" s="120"/>
      <c r="T25" s="120"/>
      <c r="U25" s="139">
        <f>R25+S25+T25</f>
        <v>0</v>
      </c>
      <c r="V25" s="138">
        <f>G25+L25+Q25+U25</f>
        <v>0</v>
      </c>
    </row>
    <row r="26" spans="1:22" x14ac:dyDescent="0.2">
      <c r="A26" s="284" t="s">
        <v>82</v>
      </c>
      <c r="B26" s="2"/>
      <c r="C26" s="34"/>
      <c r="D26" s="33"/>
      <c r="E26" s="33"/>
      <c r="F26" s="34"/>
      <c r="G26" s="110">
        <f t="shared" ref="G26:G27" si="16">SUM(C26:F26)</f>
        <v>0</v>
      </c>
      <c r="H26" s="123"/>
      <c r="I26" s="41"/>
      <c r="J26" s="41"/>
      <c r="K26" s="101"/>
      <c r="L26" s="107">
        <f>H26+I26+J26+K26</f>
        <v>0</v>
      </c>
      <c r="M26" s="121"/>
      <c r="N26" s="33"/>
      <c r="O26" s="41"/>
      <c r="P26" s="98"/>
      <c r="Q26" s="107">
        <f>M26+N26+O26+P26</f>
        <v>0</v>
      </c>
      <c r="R26" s="121"/>
      <c r="S26" s="33"/>
      <c r="T26" s="41"/>
      <c r="U26" s="140">
        <f>R26+S26+T26</f>
        <v>0</v>
      </c>
      <c r="V26" s="260">
        <f t="shared" ref="V26:V27" si="17">G26+L26+Q26+U26</f>
        <v>0</v>
      </c>
    </row>
    <row r="27" spans="1:22" x14ac:dyDescent="0.2">
      <c r="A27" s="285" t="s">
        <v>86</v>
      </c>
      <c r="B27" s="3"/>
      <c r="C27" s="37"/>
      <c r="D27" s="36"/>
      <c r="E27" s="36"/>
      <c r="F27" s="37"/>
      <c r="G27" s="111">
        <f t="shared" si="16"/>
        <v>0</v>
      </c>
      <c r="H27" s="48"/>
      <c r="I27" s="41"/>
      <c r="J27" s="41"/>
      <c r="K27" s="101"/>
      <c r="L27" s="107">
        <f>H27+I27+J27+K27</f>
        <v>0</v>
      </c>
      <c r="M27" s="118"/>
      <c r="N27" s="36"/>
      <c r="O27" s="41"/>
      <c r="P27" s="98"/>
      <c r="Q27" s="107">
        <f>M27+N27+O27+P27</f>
        <v>0</v>
      </c>
      <c r="R27" s="118"/>
      <c r="S27" s="36"/>
      <c r="T27" s="41"/>
      <c r="U27" s="140">
        <f t="shared" ref="U27" si="18">R27+S27+T27</f>
        <v>0</v>
      </c>
      <c r="V27" s="260">
        <f t="shared" si="17"/>
        <v>0</v>
      </c>
    </row>
    <row r="28" spans="1:22" s="65" customFormat="1" x14ac:dyDescent="0.2">
      <c r="A28" s="244" t="s">
        <v>91</v>
      </c>
      <c r="B28" s="16">
        <f t="shared" ref="B28:U28" si="19">SUM(B26:B27)</f>
        <v>0</v>
      </c>
      <c r="C28" s="94">
        <f t="shared" si="19"/>
        <v>0</v>
      </c>
      <c r="D28" s="39">
        <f t="shared" si="19"/>
        <v>0</v>
      </c>
      <c r="E28" s="39">
        <f t="shared" si="19"/>
        <v>0</v>
      </c>
      <c r="F28" s="39">
        <f t="shared" si="19"/>
        <v>0</v>
      </c>
      <c r="G28" s="129">
        <f t="shared" si="19"/>
        <v>0</v>
      </c>
      <c r="H28" s="124">
        <f t="shared" si="19"/>
        <v>0</v>
      </c>
      <c r="I28" s="39">
        <f t="shared" si="19"/>
        <v>0</v>
      </c>
      <c r="J28" s="39">
        <f t="shared" si="19"/>
        <v>0</v>
      </c>
      <c r="K28" s="102">
        <f t="shared" si="19"/>
        <v>0</v>
      </c>
      <c r="L28" s="108">
        <f t="shared" si="19"/>
        <v>0</v>
      </c>
      <c r="M28" s="122">
        <f t="shared" si="19"/>
        <v>0</v>
      </c>
      <c r="N28" s="39">
        <f t="shared" si="19"/>
        <v>0</v>
      </c>
      <c r="O28" s="39">
        <f t="shared" si="19"/>
        <v>0</v>
      </c>
      <c r="P28" s="39">
        <f t="shared" si="19"/>
        <v>0</v>
      </c>
      <c r="Q28" s="264">
        <f t="shared" si="19"/>
        <v>0</v>
      </c>
      <c r="R28" s="122">
        <f t="shared" si="19"/>
        <v>0</v>
      </c>
      <c r="S28" s="39">
        <f t="shared" si="19"/>
        <v>0</v>
      </c>
      <c r="T28" s="39">
        <f t="shared" si="19"/>
        <v>0</v>
      </c>
      <c r="U28" s="289">
        <f t="shared" si="19"/>
        <v>0</v>
      </c>
      <c r="V28" s="105">
        <f>V26+V27</f>
        <v>0</v>
      </c>
    </row>
    <row r="29" spans="1:22" s="65" customFormat="1" x14ac:dyDescent="0.2">
      <c r="A29" s="228"/>
      <c r="B29" s="88"/>
      <c r="C29" s="137"/>
      <c r="D29" s="89"/>
      <c r="E29" s="89"/>
      <c r="F29" s="89"/>
      <c r="G29" s="130"/>
      <c r="H29" s="127"/>
      <c r="I29" s="89"/>
      <c r="J29" s="89"/>
      <c r="K29" s="100"/>
      <c r="L29" s="109"/>
      <c r="M29" s="214"/>
      <c r="N29" s="89"/>
      <c r="O29" s="89"/>
      <c r="P29" s="137"/>
      <c r="Q29" s="109"/>
      <c r="R29" s="214"/>
      <c r="S29" s="89"/>
      <c r="T29" s="89"/>
      <c r="U29" s="140"/>
      <c r="V29" s="260"/>
    </row>
    <row r="30" spans="1:22" ht="12.75" customHeight="1" x14ac:dyDescent="0.2">
      <c r="A30" s="10" t="s">
        <v>83</v>
      </c>
      <c r="B30" s="342"/>
      <c r="C30" s="341"/>
      <c r="D30" s="294"/>
      <c r="E30" s="294"/>
      <c r="F30" s="294"/>
      <c r="G30" s="311">
        <f>SUM(C30:F30)</f>
        <v>0</v>
      </c>
      <c r="H30" s="293"/>
      <c r="I30" s="294"/>
      <c r="J30" s="294"/>
      <c r="K30" s="295"/>
      <c r="L30" s="326">
        <f>SUM(H30:K30)</f>
        <v>0</v>
      </c>
      <c r="M30" s="293"/>
      <c r="N30" s="294"/>
      <c r="O30" s="294"/>
      <c r="P30" s="295"/>
      <c r="Q30" s="326">
        <f>SUM(M30:P30)</f>
        <v>0</v>
      </c>
      <c r="R30" s="364"/>
      <c r="S30" s="294"/>
      <c r="T30" s="294"/>
      <c r="U30" s="327">
        <f>SUM(R30:T30)</f>
        <v>0</v>
      </c>
      <c r="V30" s="362">
        <f>G30+L30+Q30+U30</f>
        <v>0</v>
      </c>
    </row>
    <row r="31" spans="1:22" ht="12.75" customHeight="1" x14ac:dyDescent="0.2">
      <c r="A31" s="284" t="s">
        <v>82</v>
      </c>
      <c r="B31" s="2"/>
      <c r="C31" s="34"/>
      <c r="D31" s="33"/>
      <c r="E31" s="33"/>
      <c r="F31" s="33"/>
      <c r="G31" s="131">
        <f t="shared" ref="G31:G32" si="20">SUM(C31:F31)</f>
        <v>0</v>
      </c>
      <c r="H31" s="123"/>
      <c r="I31" s="41"/>
      <c r="J31" s="41"/>
      <c r="K31" s="101"/>
      <c r="L31" s="110">
        <f>H31+I31+J31+K31</f>
        <v>0</v>
      </c>
      <c r="M31" s="121"/>
      <c r="N31" s="33"/>
      <c r="O31" s="41"/>
      <c r="P31" s="98"/>
      <c r="Q31" s="110">
        <f>M31+N31+O31+P31</f>
        <v>0</v>
      </c>
      <c r="R31" s="121"/>
      <c r="S31" s="33"/>
      <c r="T31" s="41"/>
      <c r="U31" s="140">
        <f>R31+S31+T31</f>
        <v>0</v>
      </c>
      <c r="V31" s="43">
        <f>+G31+L31+Q31+U31</f>
        <v>0</v>
      </c>
    </row>
    <row r="32" spans="1:22" ht="12.75" customHeight="1" x14ac:dyDescent="0.2">
      <c r="A32" s="285" t="s">
        <v>86</v>
      </c>
      <c r="B32" s="3"/>
      <c r="C32" s="37"/>
      <c r="D32" s="36"/>
      <c r="E32" s="36"/>
      <c r="F32" s="36"/>
      <c r="G32" s="132">
        <f t="shared" si="20"/>
        <v>0</v>
      </c>
      <c r="H32" s="48"/>
      <c r="I32" s="41"/>
      <c r="J32" s="41"/>
      <c r="K32" s="101"/>
      <c r="L32" s="111">
        <f>H32+I32+J32+K32</f>
        <v>0</v>
      </c>
      <c r="M32" s="118"/>
      <c r="N32" s="36"/>
      <c r="O32" s="41"/>
      <c r="P32" s="98"/>
      <c r="Q32" s="110">
        <f t="shared" ref="Q32" si="21">M32+N32+O32+P32</f>
        <v>0</v>
      </c>
      <c r="R32" s="118"/>
      <c r="S32" s="36"/>
      <c r="T32" s="41"/>
      <c r="U32" s="140">
        <f t="shared" ref="U32" si="22">R32+S32+T32</f>
        <v>0</v>
      </c>
      <c r="V32" s="260">
        <f t="shared" ref="V32" si="23">+G32+L32+Q32+U32</f>
        <v>0</v>
      </c>
    </row>
    <row r="33" spans="1:22" s="65" customFormat="1" ht="12.75" customHeight="1" x14ac:dyDescent="0.2">
      <c r="A33" s="244" t="s">
        <v>90</v>
      </c>
      <c r="B33" s="16">
        <f t="shared" ref="B33:V33" si="24">SUM(B31:B32)</f>
        <v>0</v>
      </c>
      <c r="C33" s="94">
        <f t="shared" si="24"/>
        <v>0</v>
      </c>
      <c r="D33" s="39">
        <f t="shared" si="24"/>
        <v>0</v>
      </c>
      <c r="E33" s="39">
        <f t="shared" si="24"/>
        <v>0</v>
      </c>
      <c r="F33" s="39">
        <f t="shared" si="24"/>
        <v>0</v>
      </c>
      <c r="G33" s="129">
        <f t="shared" si="24"/>
        <v>0</v>
      </c>
      <c r="H33" s="124">
        <f t="shared" si="24"/>
        <v>0</v>
      </c>
      <c r="I33" s="39">
        <f t="shared" si="24"/>
        <v>0</v>
      </c>
      <c r="J33" s="39">
        <f t="shared" si="24"/>
        <v>0</v>
      </c>
      <c r="K33" s="102">
        <f t="shared" si="24"/>
        <v>0</v>
      </c>
      <c r="L33" s="108">
        <f t="shared" si="24"/>
        <v>0</v>
      </c>
      <c r="M33" s="122">
        <f t="shared" si="24"/>
        <v>0</v>
      </c>
      <c r="N33" s="39">
        <f t="shared" si="24"/>
        <v>0</v>
      </c>
      <c r="O33" s="39">
        <f t="shared" si="24"/>
        <v>0</v>
      </c>
      <c r="P33" s="39">
        <f t="shared" si="24"/>
        <v>0</v>
      </c>
      <c r="Q33" s="264">
        <f t="shared" si="24"/>
        <v>0</v>
      </c>
      <c r="R33" s="122">
        <f t="shared" si="24"/>
        <v>0</v>
      </c>
      <c r="S33" s="39">
        <f t="shared" si="24"/>
        <v>0</v>
      </c>
      <c r="T33" s="39">
        <f t="shared" si="24"/>
        <v>0</v>
      </c>
      <c r="U33" s="289">
        <f t="shared" si="24"/>
        <v>0</v>
      </c>
      <c r="V33" s="43">
        <f t="shared" si="24"/>
        <v>0</v>
      </c>
    </row>
    <row r="34" spans="1:22" s="191" customFormat="1" ht="12.75" customHeight="1" thickBot="1" x14ac:dyDescent="0.25">
      <c r="A34" s="228"/>
      <c r="B34" s="88"/>
      <c r="C34" s="137"/>
      <c r="D34" s="89"/>
      <c r="E34" s="89"/>
      <c r="F34" s="89"/>
      <c r="G34" s="133"/>
      <c r="H34" s="127"/>
      <c r="I34" s="89"/>
      <c r="J34" s="89"/>
      <c r="K34" s="100"/>
      <c r="L34" s="274"/>
      <c r="M34" s="137"/>
      <c r="N34" s="137"/>
      <c r="O34" s="127"/>
      <c r="P34" s="137"/>
      <c r="Q34" s="274"/>
      <c r="R34" s="137"/>
      <c r="S34" s="137"/>
      <c r="T34" s="127"/>
      <c r="U34" s="296"/>
      <c r="V34" s="297"/>
    </row>
    <row r="35" spans="1:22" s="65" customFormat="1" ht="15.75" x14ac:dyDescent="0.25">
      <c r="A35" s="215" t="s">
        <v>92</v>
      </c>
      <c r="B35" s="17">
        <f>B28+B33</f>
        <v>0</v>
      </c>
      <c r="C35" s="17">
        <f t="shared" ref="C35:V35" si="25">C28+C33</f>
        <v>0</v>
      </c>
      <c r="D35" s="17">
        <f t="shared" si="25"/>
        <v>0</v>
      </c>
      <c r="E35" s="17">
        <f t="shared" si="25"/>
        <v>0</v>
      </c>
      <c r="F35" s="17">
        <f t="shared" si="25"/>
        <v>0</v>
      </c>
      <c r="G35" s="320">
        <f t="shared" si="25"/>
        <v>0</v>
      </c>
      <c r="H35" s="322">
        <f t="shared" si="25"/>
        <v>0</v>
      </c>
      <c r="I35" s="323">
        <f t="shared" si="25"/>
        <v>0</v>
      </c>
      <c r="J35" s="323">
        <f t="shared" si="25"/>
        <v>0</v>
      </c>
      <c r="K35" s="323">
        <f t="shared" si="25"/>
        <v>0</v>
      </c>
      <c r="L35" s="324">
        <f t="shared" si="25"/>
        <v>0</v>
      </c>
      <c r="M35" s="325">
        <f t="shared" si="25"/>
        <v>0</v>
      </c>
      <c r="N35" s="323">
        <f t="shared" si="25"/>
        <v>0</v>
      </c>
      <c r="O35" s="323">
        <f t="shared" si="25"/>
        <v>0</v>
      </c>
      <c r="P35" s="323">
        <f t="shared" si="25"/>
        <v>0</v>
      </c>
      <c r="Q35" s="324">
        <f t="shared" si="25"/>
        <v>0</v>
      </c>
      <c r="R35" s="322">
        <f t="shared" si="25"/>
        <v>0</v>
      </c>
      <c r="S35" s="323">
        <f t="shared" si="25"/>
        <v>0</v>
      </c>
      <c r="T35" s="323">
        <f t="shared" si="25"/>
        <v>0</v>
      </c>
      <c r="U35" s="324">
        <f t="shared" si="25"/>
        <v>0</v>
      </c>
      <c r="V35" s="321">
        <f t="shared" si="25"/>
        <v>0</v>
      </c>
    </row>
    <row r="36" spans="1:22" s="65" customFormat="1" ht="15.75" x14ac:dyDescent="0.25">
      <c r="A36" s="230"/>
      <c r="B36" s="231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</row>
    <row r="37" spans="1:22" s="236" customFormat="1" ht="24" thickBot="1" x14ac:dyDescent="0.4">
      <c r="A37" s="233" t="s">
        <v>73</v>
      </c>
      <c r="B37" s="233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5"/>
      <c r="N37" s="234"/>
      <c r="O37" s="234"/>
      <c r="P37" s="234"/>
      <c r="Q37" s="234"/>
      <c r="R37" s="235"/>
      <c r="S37" s="234"/>
      <c r="T37" s="234"/>
      <c r="U37" s="234"/>
      <c r="V37" s="235"/>
    </row>
    <row r="38" spans="1:22" s="65" customFormat="1" ht="15.75" x14ac:dyDescent="0.25">
      <c r="A38" s="202"/>
      <c r="B38" s="203" t="str">
        <f t="shared" ref="B38:C40" si="26">B6</f>
        <v>2017-2020</v>
      </c>
      <c r="C38" s="482" t="str">
        <f t="shared" si="26"/>
        <v>ANNÉE COURANTE - EXERCICE 2017-2018</v>
      </c>
      <c r="D38" s="482"/>
      <c r="E38" s="482"/>
      <c r="F38" s="482"/>
      <c r="G38" s="483"/>
      <c r="H38" s="491" t="str">
        <f>H6</f>
        <v>EXERCICE 2018-2019</v>
      </c>
      <c r="I38" s="491"/>
      <c r="J38" s="491"/>
      <c r="K38" s="491"/>
      <c r="L38" s="492"/>
      <c r="M38" s="500" t="str">
        <f>M6</f>
        <v>EXERCICE 2019-2020</v>
      </c>
      <c r="N38" s="496"/>
      <c r="O38" s="496"/>
      <c r="P38" s="496"/>
      <c r="Q38" s="497"/>
      <c r="R38" s="484" t="str">
        <f>R6</f>
        <v>AVRIL - DÉCEMBRE 2020</v>
      </c>
      <c r="S38" s="485"/>
      <c r="T38" s="485"/>
      <c r="U38" s="486"/>
      <c r="V38" s="265" t="str">
        <f>V6</f>
        <v>Total chiffres</v>
      </c>
    </row>
    <row r="39" spans="1:22" s="65" customFormat="1" ht="15.75" x14ac:dyDescent="0.25">
      <c r="A39" s="204"/>
      <c r="B39" s="205" t="str">
        <f t="shared" si="26"/>
        <v>Budget</v>
      </c>
      <c r="C39" s="142" t="str">
        <f t="shared" si="26"/>
        <v>Chiffres réels</v>
      </c>
      <c r="D39" s="206" t="str">
        <f t="shared" ref="D39:F40" si="27">D7</f>
        <v>Prévision</v>
      </c>
      <c r="E39" s="206" t="str">
        <f t="shared" si="27"/>
        <v>Prévision</v>
      </c>
      <c r="F39" s="206" t="str">
        <f t="shared" si="27"/>
        <v>Prévision</v>
      </c>
      <c r="G39" s="207" t="s">
        <v>4</v>
      </c>
      <c r="H39" s="142" t="str">
        <f>H7</f>
        <v>Prévision</v>
      </c>
      <c r="I39" s="142" t="str">
        <f t="shared" ref="I39:K40" si="28">I7</f>
        <v>Prévision</v>
      </c>
      <c r="J39" s="142" t="str">
        <f t="shared" si="28"/>
        <v>Prévision</v>
      </c>
      <c r="K39" s="142" t="str">
        <f t="shared" si="28"/>
        <v>Prévision</v>
      </c>
      <c r="L39" s="145" t="s">
        <v>4</v>
      </c>
      <c r="M39" s="182" t="str">
        <f t="shared" ref="M39:P40" si="29">M7</f>
        <v>Prévision</v>
      </c>
      <c r="N39" s="246" t="str">
        <f t="shared" si="29"/>
        <v>Prévision</v>
      </c>
      <c r="O39" s="246" t="str">
        <f t="shared" si="29"/>
        <v>Prévision</v>
      </c>
      <c r="P39" s="247" t="str">
        <f t="shared" si="29"/>
        <v>Prévision</v>
      </c>
      <c r="Q39" s="263" t="s">
        <v>4</v>
      </c>
      <c r="R39" s="245" t="str">
        <f>R7</f>
        <v>Prévision</v>
      </c>
      <c r="S39" s="142" t="str">
        <f t="shared" ref="S39:U40" si="30">S7</f>
        <v>Prévision</v>
      </c>
      <c r="T39" s="142" t="str">
        <f t="shared" si="30"/>
        <v>Prévision</v>
      </c>
      <c r="U39" s="213" t="str">
        <f t="shared" si="30"/>
        <v>Total</v>
      </c>
      <c r="V39" s="143" t="str">
        <f>V23</f>
        <v xml:space="preserve"> réels/Prévision</v>
      </c>
    </row>
    <row r="40" spans="1:22" s="65" customFormat="1" ht="16.5" thickBot="1" x14ac:dyDescent="0.3">
      <c r="A40" s="208"/>
      <c r="B40" s="343" t="str">
        <f t="shared" si="26"/>
        <v>du projet</v>
      </c>
      <c r="C40" s="135" t="str">
        <f t="shared" si="26"/>
        <v>Avr. à juin 17</v>
      </c>
      <c r="D40" s="83" t="str">
        <f t="shared" si="27"/>
        <v>Juil. à sept 17</v>
      </c>
      <c r="E40" s="83" t="str">
        <f t="shared" si="27"/>
        <v>Oct. à déc 17</v>
      </c>
      <c r="F40" s="83" t="str">
        <f t="shared" si="27"/>
        <v>Jan. à mars 18</v>
      </c>
      <c r="G40" s="211" t="str">
        <f>G8</f>
        <v>FY 2017-2018</v>
      </c>
      <c r="H40" s="135" t="str">
        <f>H8</f>
        <v>Avr. à juin 18</v>
      </c>
      <c r="I40" s="83" t="str">
        <f t="shared" si="28"/>
        <v>Juil à sept 18</v>
      </c>
      <c r="J40" s="83" t="str">
        <f t="shared" si="28"/>
        <v>Oct à Déc 18</v>
      </c>
      <c r="K40" s="210" t="str">
        <f t="shared" si="28"/>
        <v>Jan à mars 19</v>
      </c>
      <c r="L40" s="146" t="str">
        <f>L8</f>
        <v>FY 2018-2019</v>
      </c>
      <c r="M40" s="149" t="str">
        <f t="shared" si="29"/>
        <v>Avr. à juin 19</v>
      </c>
      <c r="N40" s="83" t="str">
        <f t="shared" si="29"/>
        <v>Juil à sept 19</v>
      </c>
      <c r="O40" s="141" t="str">
        <f t="shared" si="29"/>
        <v>Oct à déc 19</v>
      </c>
      <c r="P40" s="212" t="str">
        <f t="shared" si="29"/>
        <v>Jan à mars 20</v>
      </c>
      <c r="Q40" s="242" t="str">
        <f>Q8</f>
        <v>FY 2019-2020</v>
      </c>
      <c r="R40" s="149" t="str">
        <f>R8</f>
        <v>Avril à juin 20</v>
      </c>
      <c r="S40" s="83" t="str">
        <f t="shared" si="30"/>
        <v>Juil à sept  20</v>
      </c>
      <c r="T40" s="141" t="str">
        <f t="shared" si="30"/>
        <v>Oct à Déc  20</v>
      </c>
      <c r="U40" s="242" t="str">
        <f t="shared" si="30"/>
        <v>Apr-Dec 2020</v>
      </c>
      <c r="V40" s="226" t="str">
        <f>V8</f>
        <v>2017-2020</v>
      </c>
    </row>
    <row r="41" spans="1:22" s="361" customFormat="1" ht="13.5" thickTop="1" x14ac:dyDescent="0.2">
      <c r="A41" s="227" t="s">
        <v>74</v>
      </c>
      <c r="B41" s="349"/>
      <c r="C41" s="345"/>
      <c r="D41" s="346"/>
      <c r="E41" s="346"/>
      <c r="F41" s="346"/>
      <c r="G41" s="350">
        <f>SUM(C41:F41)</f>
        <v>0</v>
      </c>
      <c r="H41" s="351"/>
      <c r="I41" s="352"/>
      <c r="J41" s="352"/>
      <c r="K41" s="353"/>
      <c r="L41" s="350">
        <f>H41+I41+J41+K41</f>
        <v>0</v>
      </c>
      <c r="M41" s="354"/>
      <c r="N41" s="355"/>
      <c r="O41" s="355"/>
      <c r="P41" s="356"/>
      <c r="Q41" s="350">
        <f>M41+N41+O41+P41</f>
        <v>0</v>
      </c>
      <c r="R41" s="354"/>
      <c r="S41" s="355"/>
      <c r="T41" s="355"/>
      <c r="U41" s="357">
        <f>R41+S41+T41</f>
        <v>0</v>
      </c>
      <c r="V41" s="358">
        <f>G41+L41+Q41+U41</f>
        <v>0</v>
      </c>
    </row>
    <row r="42" spans="1:22" x14ac:dyDescent="0.2">
      <c r="A42" s="284" t="s">
        <v>82</v>
      </c>
      <c r="B42" s="2"/>
      <c r="C42" s="34"/>
      <c r="D42" s="33"/>
      <c r="E42" s="33"/>
      <c r="F42" s="34"/>
      <c r="G42" s="110">
        <f t="shared" ref="G42:G43" si="31">SUM(C42:F42)</f>
        <v>0</v>
      </c>
      <c r="H42" s="123"/>
      <c r="I42" s="41"/>
      <c r="J42" s="41"/>
      <c r="K42" s="101"/>
      <c r="L42" s="107">
        <f>H42+I42+J42+K42</f>
        <v>0</v>
      </c>
      <c r="M42" s="121"/>
      <c r="N42" s="33"/>
      <c r="O42" s="41"/>
      <c r="P42" s="98"/>
      <c r="Q42" s="107">
        <f>M42+N42+O42+P42</f>
        <v>0</v>
      </c>
      <c r="R42" s="121"/>
      <c r="S42" s="33"/>
      <c r="T42" s="41"/>
      <c r="U42" s="140">
        <f>R42+S42+T42</f>
        <v>0</v>
      </c>
      <c r="V42" s="260">
        <f t="shared" ref="V42:V43" si="32">G42+L42+Q42+U42</f>
        <v>0</v>
      </c>
    </row>
    <row r="43" spans="1:22" x14ac:dyDescent="0.2">
      <c r="A43" s="285" t="s">
        <v>86</v>
      </c>
      <c r="B43" s="3"/>
      <c r="C43" s="37"/>
      <c r="D43" s="36"/>
      <c r="E43" s="36"/>
      <c r="F43" s="37"/>
      <c r="G43" s="111">
        <f t="shared" si="31"/>
        <v>0</v>
      </c>
      <c r="H43" s="48"/>
      <c r="I43" s="41"/>
      <c r="J43" s="41"/>
      <c r="K43" s="101"/>
      <c r="L43" s="107">
        <f>H43+I43+J43+K43</f>
        <v>0</v>
      </c>
      <c r="M43" s="118"/>
      <c r="N43" s="36"/>
      <c r="O43" s="41"/>
      <c r="P43" s="98"/>
      <c r="Q43" s="107">
        <f>M43+N43+O43+P43</f>
        <v>0</v>
      </c>
      <c r="R43" s="118"/>
      <c r="S43" s="36"/>
      <c r="T43" s="41"/>
      <c r="U43" s="140">
        <f t="shared" ref="U43" si="33">R43+S43+T43</f>
        <v>0</v>
      </c>
      <c r="V43" s="260">
        <f t="shared" si="32"/>
        <v>0</v>
      </c>
    </row>
    <row r="44" spans="1:22" s="65" customFormat="1" x14ac:dyDescent="0.2">
      <c r="A44" s="244" t="s">
        <v>91</v>
      </c>
      <c r="B44" s="16">
        <f t="shared" ref="B44:U44" si="34">SUM(B42:B43)</f>
        <v>0</v>
      </c>
      <c r="C44" s="94">
        <f t="shared" si="34"/>
        <v>0</v>
      </c>
      <c r="D44" s="39">
        <f t="shared" si="34"/>
        <v>0</v>
      </c>
      <c r="E44" s="39">
        <f t="shared" si="34"/>
        <v>0</v>
      </c>
      <c r="F44" s="39">
        <f t="shared" si="34"/>
        <v>0</v>
      </c>
      <c r="G44" s="129">
        <f t="shared" si="34"/>
        <v>0</v>
      </c>
      <c r="H44" s="124">
        <f t="shared" si="34"/>
        <v>0</v>
      </c>
      <c r="I44" s="39">
        <f t="shared" si="34"/>
        <v>0</v>
      </c>
      <c r="J44" s="39">
        <f t="shared" si="34"/>
        <v>0</v>
      </c>
      <c r="K44" s="102">
        <f t="shared" si="34"/>
        <v>0</v>
      </c>
      <c r="L44" s="108">
        <f t="shared" si="34"/>
        <v>0</v>
      </c>
      <c r="M44" s="122">
        <f t="shared" si="34"/>
        <v>0</v>
      </c>
      <c r="N44" s="39">
        <f t="shared" si="34"/>
        <v>0</v>
      </c>
      <c r="O44" s="39">
        <f t="shared" si="34"/>
        <v>0</v>
      </c>
      <c r="P44" s="39">
        <f t="shared" si="34"/>
        <v>0</v>
      </c>
      <c r="Q44" s="264">
        <f t="shared" si="34"/>
        <v>0</v>
      </c>
      <c r="R44" s="122">
        <f t="shared" si="34"/>
        <v>0</v>
      </c>
      <c r="S44" s="39">
        <f t="shared" si="34"/>
        <v>0</v>
      </c>
      <c r="T44" s="39">
        <f t="shared" si="34"/>
        <v>0</v>
      </c>
      <c r="U44" s="289">
        <f t="shared" si="34"/>
        <v>0</v>
      </c>
      <c r="V44" s="105">
        <f>V42+V43</f>
        <v>0</v>
      </c>
    </row>
    <row r="45" spans="1:22" s="65" customFormat="1" x14ac:dyDescent="0.2">
      <c r="A45" s="228"/>
      <c r="B45" s="88"/>
      <c r="C45" s="137"/>
      <c r="D45" s="89"/>
      <c r="E45" s="89"/>
      <c r="F45" s="89"/>
      <c r="G45" s="130"/>
      <c r="H45" s="127"/>
      <c r="I45" s="89"/>
      <c r="J45" s="89"/>
      <c r="K45" s="100"/>
      <c r="L45" s="109"/>
      <c r="M45" s="214"/>
      <c r="N45" s="89"/>
      <c r="O45" s="89"/>
      <c r="P45" s="137"/>
      <c r="Q45" s="109"/>
      <c r="R45" s="214"/>
      <c r="S45" s="89"/>
      <c r="T45" s="89"/>
      <c r="U45" s="140"/>
      <c r="V45" s="260"/>
    </row>
    <row r="46" spans="1:22" s="361" customFormat="1" ht="12.75" customHeight="1" x14ac:dyDescent="0.2">
      <c r="A46" s="10" t="s">
        <v>83</v>
      </c>
      <c r="B46" s="342"/>
      <c r="C46" s="359"/>
      <c r="D46" s="346"/>
      <c r="E46" s="346"/>
      <c r="F46" s="346"/>
      <c r="G46" s="344">
        <f>SUM(C46:F46)</f>
        <v>0</v>
      </c>
      <c r="H46" s="345"/>
      <c r="I46" s="346"/>
      <c r="J46" s="346"/>
      <c r="K46" s="347"/>
      <c r="L46" s="348">
        <f>H46+I46+J46+K46</f>
        <v>0</v>
      </c>
      <c r="M46" s="345"/>
      <c r="N46" s="346"/>
      <c r="O46" s="346"/>
      <c r="P46" s="347"/>
      <c r="Q46" s="326">
        <f>SUM(M46:P46)</f>
        <v>0</v>
      </c>
      <c r="R46" s="360"/>
      <c r="S46" s="346"/>
      <c r="T46" s="346"/>
      <c r="U46" s="363">
        <f>SUM(R46:T46)</f>
        <v>0</v>
      </c>
      <c r="V46" s="362">
        <f>G46+L46+Q46+U46</f>
        <v>0</v>
      </c>
    </row>
    <row r="47" spans="1:22" ht="12.75" customHeight="1" x14ac:dyDescent="0.2">
      <c r="A47" s="284" t="s">
        <v>82</v>
      </c>
      <c r="B47" s="2"/>
      <c r="C47" s="34"/>
      <c r="D47" s="33"/>
      <c r="E47" s="33"/>
      <c r="F47" s="33"/>
      <c r="G47" s="131">
        <f t="shared" ref="G47:G48" si="35">SUM(C47:F47)</f>
        <v>0</v>
      </c>
      <c r="H47" s="123"/>
      <c r="I47" s="41"/>
      <c r="J47" s="41"/>
      <c r="K47" s="101"/>
      <c r="L47" s="110">
        <f>H47+I47+J47+K47</f>
        <v>0</v>
      </c>
      <c r="M47" s="121"/>
      <c r="N47" s="33"/>
      <c r="O47" s="41"/>
      <c r="P47" s="98"/>
      <c r="Q47" s="110">
        <f>M47+N47+O47+P47</f>
        <v>0</v>
      </c>
      <c r="R47" s="121"/>
      <c r="S47" s="33"/>
      <c r="T47" s="41"/>
      <c r="U47" s="140">
        <f>R47+S47+T47</f>
        <v>0</v>
      </c>
      <c r="V47" s="43">
        <f>+G47+L47+Q47+U47</f>
        <v>0</v>
      </c>
    </row>
    <row r="48" spans="1:22" ht="12.75" customHeight="1" x14ac:dyDescent="0.2">
      <c r="A48" s="285" t="s">
        <v>86</v>
      </c>
      <c r="B48" s="3"/>
      <c r="C48" s="37"/>
      <c r="D48" s="36"/>
      <c r="E48" s="36"/>
      <c r="F48" s="36"/>
      <c r="G48" s="132">
        <f t="shared" si="35"/>
        <v>0</v>
      </c>
      <c r="H48" s="48"/>
      <c r="I48" s="41"/>
      <c r="J48" s="41"/>
      <c r="K48" s="101"/>
      <c r="L48" s="111">
        <f>H48+I48+J48+K48</f>
        <v>0</v>
      </c>
      <c r="M48" s="118"/>
      <c r="N48" s="36"/>
      <c r="O48" s="41"/>
      <c r="P48" s="98"/>
      <c r="Q48" s="110">
        <f t="shared" ref="Q48" si="36">M48+N48+O48+P48</f>
        <v>0</v>
      </c>
      <c r="R48" s="118"/>
      <c r="S48" s="36"/>
      <c r="T48" s="41"/>
      <c r="U48" s="140">
        <f t="shared" ref="U48" si="37">R48+S48+T48</f>
        <v>0</v>
      </c>
      <c r="V48" s="319">
        <f t="shared" ref="V48" si="38">+G48+L48+Q48+U48</f>
        <v>0</v>
      </c>
    </row>
    <row r="49" spans="1:22" s="65" customFormat="1" ht="12.75" customHeight="1" x14ac:dyDescent="0.2">
      <c r="A49" s="244" t="s">
        <v>90</v>
      </c>
      <c r="B49" s="16">
        <f t="shared" ref="B49:V49" si="39">SUM(B47:B48)</f>
        <v>0</v>
      </c>
      <c r="C49" s="94">
        <f t="shared" si="39"/>
        <v>0</v>
      </c>
      <c r="D49" s="39">
        <f t="shared" si="39"/>
        <v>0</v>
      </c>
      <c r="E49" s="39">
        <f t="shared" si="39"/>
        <v>0</v>
      </c>
      <c r="F49" s="39">
        <f t="shared" si="39"/>
        <v>0</v>
      </c>
      <c r="G49" s="129">
        <f t="shared" si="39"/>
        <v>0</v>
      </c>
      <c r="H49" s="124">
        <f t="shared" si="39"/>
        <v>0</v>
      </c>
      <c r="I49" s="39">
        <f t="shared" si="39"/>
        <v>0</v>
      </c>
      <c r="J49" s="39">
        <f t="shared" si="39"/>
        <v>0</v>
      </c>
      <c r="K49" s="102">
        <f t="shared" si="39"/>
        <v>0</v>
      </c>
      <c r="L49" s="108">
        <f t="shared" si="39"/>
        <v>0</v>
      </c>
      <c r="M49" s="122">
        <f t="shared" si="39"/>
        <v>0</v>
      </c>
      <c r="N49" s="39">
        <f t="shared" si="39"/>
        <v>0</v>
      </c>
      <c r="O49" s="39">
        <f t="shared" si="39"/>
        <v>0</v>
      </c>
      <c r="P49" s="39">
        <f t="shared" si="39"/>
        <v>0</v>
      </c>
      <c r="Q49" s="264">
        <f t="shared" si="39"/>
        <v>0</v>
      </c>
      <c r="R49" s="122">
        <f t="shared" si="39"/>
        <v>0</v>
      </c>
      <c r="S49" s="39">
        <f t="shared" si="39"/>
        <v>0</v>
      </c>
      <c r="T49" s="39">
        <f t="shared" si="39"/>
        <v>0</v>
      </c>
      <c r="U49" s="289">
        <f t="shared" si="39"/>
        <v>0</v>
      </c>
      <c r="V49" s="290">
        <f t="shared" si="39"/>
        <v>0</v>
      </c>
    </row>
    <row r="50" spans="1:22" s="65" customFormat="1" ht="13.5" thickBot="1" x14ac:dyDescent="0.25">
      <c r="A50" s="270"/>
      <c r="B50" s="88"/>
      <c r="C50" s="278"/>
      <c r="D50" s="89"/>
      <c r="E50" s="89"/>
      <c r="F50" s="89"/>
      <c r="G50" s="133"/>
      <c r="H50" s="271"/>
      <c r="I50" s="89"/>
      <c r="J50" s="89"/>
      <c r="K50" s="100"/>
      <c r="L50" s="147"/>
      <c r="M50" s="272"/>
      <c r="N50" s="273"/>
      <c r="O50" s="89"/>
      <c r="P50" s="137"/>
      <c r="Q50" s="125"/>
      <c r="R50" s="272"/>
      <c r="S50" s="273"/>
      <c r="T50" s="89"/>
      <c r="U50" s="137"/>
      <c r="V50" s="261"/>
    </row>
    <row r="51" spans="1:22" s="65" customFormat="1" ht="15.75" x14ac:dyDescent="0.25">
      <c r="A51" s="215" t="s">
        <v>89</v>
      </c>
      <c r="B51" s="17">
        <f t="shared" ref="B51:G51" si="40">B44+B49</f>
        <v>0</v>
      </c>
      <c r="C51" s="115">
        <f t="shared" si="40"/>
        <v>0</v>
      </c>
      <c r="D51" s="45">
        <f t="shared" si="40"/>
        <v>0</v>
      </c>
      <c r="E51" s="45">
        <f t="shared" si="40"/>
        <v>0</v>
      </c>
      <c r="F51" s="45">
        <f t="shared" si="40"/>
        <v>0</v>
      </c>
      <c r="G51" s="134">
        <f t="shared" si="40"/>
        <v>0</v>
      </c>
      <c r="H51" s="128">
        <f>H44+H49</f>
        <v>0</v>
      </c>
      <c r="I51" s="128">
        <f t="shared" ref="I51:U51" si="41">I44+I49</f>
        <v>0</v>
      </c>
      <c r="J51" s="128">
        <f t="shared" si="41"/>
        <v>0</v>
      </c>
      <c r="K51" s="128">
        <f t="shared" si="41"/>
        <v>0</v>
      </c>
      <c r="L51" s="128">
        <f t="shared" si="41"/>
        <v>0</v>
      </c>
      <c r="M51" s="117">
        <f t="shared" si="41"/>
        <v>0</v>
      </c>
      <c r="N51" s="128">
        <f t="shared" si="41"/>
        <v>0</v>
      </c>
      <c r="O51" s="128">
        <f t="shared" si="41"/>
        <v>0</v>
      </c>
      <c r="P51" s="128">
        <f t="shared" si="41"/>
        <v>0</v>
      </c>
      <c r="Q51" s="115">
        <f t="shared" si="41"/>
        <v>0</v>
      </c>
      <c r="R51" s="117">
        <f t="shared" si="41"/>
        <v>0</v>
      </c>
      <c r="S51" s="128">
        <f t="shared" si="41"/>
        <v>0</v>
      </c>
      <c r="T51" s="128">
        <f t="shared" si="41"/>
        <v>0</v>
      </c>
      <c r="U51" s="128">
        <f t="shared" si="41"/>
        <v>0</v>
      </c>
      <c r="V51" s="114">
        <f>V44+V49</f>
        <v>0</v>
      </c>
    </row>
    <row r="52" spans="1:22" s="191" customFormat="1" ht="15.75" x14ac:dyDescent="0.25">
      <c r="A52" s="230"/>
      <c r="B52" s="231"/>
      <c r="C52" s="232"/>
      <c r="D52" s="232"/>
      <c r="E52" s="232"/>
      <c r="F52" s="232"/>
      <c r="G52" s="298"/>
      <c r="H52" s="232"/>
      <c r="I52" s="232"/>
      <c r="J52" s="232"/>
      <c r="K52" s="232"/>
      <c r="L52" s="298"/>
      <c r="M52" s="232"/>
      <c r="N52" s="232"/>
      <c r="O52" s="232"/>
      <c r="P52" s="232"/>
      <c r="Q52" s="298"/>
      <c r="R52" s="232"/>
      <c r="S52" s="232"/>
      <c r="T52" s="232"/>
      <c r="U52" s="298"/>
      <c r="V52" s="299"/>
    </row>
    <row r="53" spans="1:22" s="236" customFormat="1" ht="24" thickBot="1" x14ac:dyDescent="0.4">
      <c r="A53" s="384" t="s">
        <v>85</v>
      </c>
      <c r="B53" s="233"/>
      <c r="C53" s="234"/>
      <c r="D53" s="234"/>
      <c r="E53" s="234"/>
      <c r="F53" s="234"/>
      <c r="G53" s="298"/>
      <c r="H53" s="234"/>
      <c r="I53" s="234"/>
      <c r="J53" s="234"/>
      <c r="K53" s="234"/>
      <c r="L53" s="298"/>
      <c r="M53" s="235"/>
      <c r="N53" s="234"/>
      <c r="O53" s="234"/>
      <c r="P53" s="234"/>
      <c r="Q53" s="298"/>
      <c r="R53" s="235"/>
      <c r="S53" s="234"/>
      <c r="T53" s="234"/>
      <c r="U53" s="298"/>
      <c r="V53" s="300"/>
    </row>
    <row r="54" spans="1:22" s="65" customFormat="1" ht="15.75" x14ac:dyDescent="0.25">
      <c r="A54" s="202"/>
      <c r="B54" s="203" t="str">
        <f t="shared" ref="B54:C56" si="42">B6</f>
        <v>2017-2020</v>
      </c>
      <c r="C54" s="482" t="str">
        <f t="shared" si="42"/>
        <v>ANNÉE COURANTE - EXERCICE 2017-2018</v>
      </c>
      <c r="D54" s="482"/>
      <c r="E54" s="482"/>
      <c r="F54" s="482"/>
      <c r="G54" s="482"/>
      <c r="H54" s="490" t="str">
        <f>H6</f>
        <v>EXERCICE 2018-2019</v>
      </c>
      <c r="I54" s="491"/>
      <c r="J54" s="491"/>
      <c r="K54" s="491"/>
      <c r="L54" s="492"/>
      <c r="M54" s="493" t="str">
        <f>M6</f>
        <v>EXERCICE 2019-2020</v>
      </c>
      <c r="N54" s="494"/>
      <c r="O54" s="494"/>
      <c r="P54" s="494"/>
      <c r="Q54" s="495"/>
      <c r="R54" s="501" t="str">
        <f>R6</f>
        <v>AVRIL - DÉCEMBRE 2020</v>
      </c>
      <c r="S54" s="502"/>
      <c r="T54" s="502"/>
      <c r="U54" s="502"/>
      <c r="V54" s="265" t="str">
        <f>V6</f>
        <v>Total chiffres</v>
      </c>
    </row>
    <row r="55" spans="1:22" s="65" customFormat="1" ht="15.75" x14ac:dyDescent="0.25">
      <c r="A55" s="204"/>
      <c r="B55" s="205" t="str">
        <f t="shared" si="42"/>
        <v>Budget</v>
      </c>
      <c r="C55" s="142" t="str">
        <f t="shared" si="42"/>
        <v>Chiffres réels</v>
      </c>
      <c r="D55" s="206" t="str">
        <f t="shared" ref="D55:F56" si="43">D7</f>
        <v>Prévision</v>
      </c>
      <c r="E55" s="206" t="str">
        <f t="shared" si="43"/>
        <v>Prévision</v>
      </c>
      <c r="F55" s="206" t="str">
        <f t="shared" si="43"/>
        <v>Prévision</v>
      </c>
      <c r="G55" s="237" t="s">
        <v>4</v>
      </c>
      <c r="H55" s="182" t="str">
        <f>H7</f>
        <v>Prévision</v>
      </c>
      <c r="I55" s="183" t="str">
        <f t="shared" ref="I55:K56" si="44">I7</f>
        <v>Prévision</v>
      </c>
      <c r="J55" s="183" t="str">
        <f t="shared" si="44"/>
        <v>Prévision</v>
      </c>
      <c r="K55" s="183" t="str">
        <f t="shared" si="44"/>
        <v>Prévision</v>
      </c>
      <c r="L55" s="145" t="s">
        <v>4</v>
      </c>
      <c r="M55" s="249" t="str">
        <f t="shared" ref="M55:P56" si="45">M7</f>
        <v>Prévision</v>
      </c>
      <c r="N55" s="250" t="str">
        <f t="shared" si="45"/>
        <v>Prévision</v>
      </c>
      <c r="O55" s="183" t="str">
        <f t="shared" si="45"/>
        <v>Prévision</v>
      </c>
      <c r="P55" s="247" t="str">
        <f t="shared" si="45"/>
        <v>Prévision</v>
      </c>
      <c r="Q55" s="248" t="s">
        <v>4</v>
      </c>
      <c r="R55" s="238" t="str">
        <f>R7</f>
        <v>Prévision</v>
      </c>
      <c r="S55" s="239" t="str">
        <f t="shared" ref="S55:U56" si="46">S7</f>
        <v>Prévision</v>
      </c>
      <c r="T55" s="240" t="str">
        <f t="shared" si="46"/>
        <v>Prévision</v>
      </c>
      <c r="U55" s="213" t="str">
        <f t="shared" si="46"/>
        <v>Total</v>
      </c>
      <c r="V55" s="143" t="str">
        <f>V7</f>
        <v xml:space="preserve"> réels/Prévision</v>
      </c>
    </row>
    <row r="56" spans="1:22" s="65" customFormat="1" ht="16.5" thickBot="1" x14ac:dyDescent="0.3">
      <c r="A56" s="208"/>
      <c r="B56" s="209" t="str">
        <f t="shared" si="42"/>
        <v>du projet</v>
      </c>
      <c r="C56" s="135" t="str">
        <f t="shared" si="42"/>
        <v>Avr. à juin 17</v>
      </c>
      <c r="D56" s="83" t="str">
        <f t="shared" si="43"/>
        <v>Juil. à sept 17</v>
      </c>
      <c r="E56" s="83" t="str">
        <f t="shared" si="43"/>
        <v>Oct. à déc 17</v>
      </c>
      <c r="F56" s="83" t="str">
        <f t="shared" si="43"/>
        <v>Jan. à mars 18</v>
      </c>
      <c r="G56" s="241" t="str">
        <f>G8</f>
        <v>FY 2017-2018</v>
      </c>
      <c r="H56" s="116" t="str">
        <f>H8</f>
        <v>Avr. à juin 18</v>
      </c>
      <c r="I56" s="83" t="str">
        <f t="shared" si="44"/>
        <v>Juil à sept 18</v>
      </c>
      <c r="J56" s="83" t="str">
        <f t="shared" si="44"/>
        <v>Oct à Déc 18</v>
      </c>
      <c r="K56" s="210" t="str">
        <f t="shared" si="44"/>
        <v>Jan à mars 19</v>
      </c>
      <c r="L56" s="317" t="str">
        <f>L8</f>
        <v>FY 2018-2019</v>
      </c>
      <c r="M56" s="150" t="str">
        <f t="shared" si="45"/>
        <v>Avr. à juin 19</v>
      </c>
      <c r="N56" s="83" t="str">
        <f t="shared" si="45"/>
        <v>Juil à sept 19</v>
      </c>
      <c r="O56" s="141" t="str">
        <f t="shared" si="45"/>
        <v>Oct à déc 19</v>
      </c>
      <c r="P56" s="135" t="str">
        <f t="shared" si="45"/>
        <v>Jan à mars 20</v>
      </c>
      <c r="Q56" s="262" t="str">
        <f>Q8</f>
        <v>FY 2019-2020</v>
      </c>
      <c r="R56" s="116" t="str">
        <f>R8</f>
        <v>Avril à juin 20</v>
      </c>
      <c r="S56" s="83" t="str">
        <f t="shared" si="46"/>
        <v>Juil à sept  20</v>
      </c>
      <c r="T56" s="141" t="str">
        <f t="shared" si="46"/>
        <v>Oct à Déc  20</v>
      </c>
      <c r="U56" s="242" t="str">
        <f t="shared" si="46"/>
        <v>Apr-Dec 2020</v>
      </c>
      <c r="V56" s="243" t="str">
        <f>V8</f>
        <v>2017-2020</v>
      </c>
    </row>
    <row r="57" spans="1:22" ht="13.5" thickTop="1" x14ac:dyDescent="0.2">
      <c r="A57" s="283" t="s">
        <v>81</v>
      </c>
      <c r="B57" s="12"/>
      <c r="C57" s="48"/>
      <c r="D57" s="36"/>
      <c r="E57" s="36"/>
      <c r="F57" s="36"/>
      <c r="G57" s="90">
        <f>SUM(C57:F57)</f>
        <v>0</v>
      </c>
      <c r="H57" s="118"/>
      <c r="I57" s="41"/>
      <c r="J57" s="41"/>
      <c r="K57" s="101"/>
      <c r="L57" s="93">
        <f>H57+I57+J57+K57</f>
        <v>0</v>
      </c>
      <c r="M57" s="118"/>
      <c r="N57" s="36"/>
      <c r="O57" s="41"/>
      <c r="P57" s="98"/>
      <c r="Q57" s="111">
        <f>M57+N57+O57+P57</f>
        <v>0</v>
      </c>
      <c r="R57" s="118"/>
      <c r="S57" s="36"/>
      <c r="T57" s="41"/>
      <c r="U57" s="140">
        <f>R57+S57+T57</f>
        <v>0</v>
      </c>
      <c r="V57" s="113">
        <f>G57+L57+Q57+U57</f>
        <v>0</v>
      </c>
    </row>
    <row r="58" spans="1:22" ht="15.75" customHeight="1" thickBot="1" x14ac:dyDescent="0.25">
      <c r="A58" s="283" t="s">
        <v>87</v>
      </c>
      <c r="B58" s="22"/>
      <c r="C58" s="37"/>
      <c r="D58" s="36"/>
      <c r="E58" s="36"/>
      <c r="F58" s="37"/>
      <c r="G58" s="90">
        <f>SUM(C58:F58)</f>
        <v>0</v>
      </c>
      <c r="H58" s="118"/>
      <c r="I58" s="41"/>
      <c r="J58" s="41"/>
      <c r="K58" s="101"/>
      <c r="L58" s="90">
        <f t="shared" ref="L58" si="47">H58+I58+J58+K58</f>
        <v>0</v>
      </c>
      <c r="M58" s="118"/>
      <c r="N58" s="36"/>
      <c r="O58" s="41"/>
      <c r="P58" s="98"/>
      <c r="Q58" s="111">
        <f>M58+N58+O58+P58</f>
        <v>0</v>
      </c>
      <c r="R58" s="118"/>
      <c r="S58" s="36"/>
      <c r="T58" s="41"/>
      <c r="U58" s="140">
        <f t="shared" ref="U58" si="48">R58+S58+T58</f>
        <v>0</v>
      </c>
      <c r="V58" s="113">
        <f>G58+L58+Q58+U58</f>
        <v>0</v>
      </c>
    </row>
    <row r="59" spans="1:22" s="65" customFormat="1" ht="15.75" x14ac:dyDescent="0.25">
      <c r="A59" s="385" t="s">
        <v>88</v>
      </c>
      <c r="B59" s="18">
        <f>B57+B58</f>
        <v>0</v>
      </c>
      <c r="C59" s="96">
        <f>C57+C58</f>
        <v>0</v>
      </c>
      <c r="D59" s="45">
        <f t="shared" ref="D59:V59" si="49">D57+D58</f>
        <v>0</v>
      </c>
      <c r="E59" s="45">
        <f t="shared" si="49"/>
        <v>0</v>
      </c>
      <c r="F59" s="45">
        <f t="shared" si="49"/>
        <v>0</v>
      </c>
      <c r="G59" s="112">
        <f t="shared" si="49"/>
        <v>0</v>
      </c>
      <c r="H59" s="117">
        <f t="shared" si="49"/>
        <v>0</v>
      </c>
      <c r="I59" s="45">
        <f t="shared" si="49"/>
        <v>0</v>
      </c>
      <c r="J59" s="45">
        <f t="shared" si="49"/>
        <v>0</v>
      </c>
      <c r="K59" s="45">
        <f t="shared" si="49"/>
        <v>0</v>
      </c>
      <c r="L59" s="112">
        <f t="shared" si="49"/>
        <v>0</v>
      </c>
      <c r="M59" s="117">
        <f t="shared" si="49"/>
        <v>0</v>
      </c>
      <c r="N59" s="45">
        <f t="shared" si="49"/>
        <v>0</v>
      </c>
      <c r="O59" s="45">
        <f t="shared" si="49"/>
        <v>0</v>
      </c>
      <c r="P59" s="45">
        <f t="shared" si="49"/>
        <v>0</v>
      </c>
      <c r="Q59" s="112">
        <f t="shared" si="49"/>
        <v>0</v>
      </c>
      <c r="R59" s="117">
        <f t="shared" si="49"/>
        <v>0</v>
      </c>
      <c r="S59" s="45">
        <f t="shared" si="49"/>
        <v>0</v>
      </c>
      <c r="T59" s="45">
        <f t="shared" si="49"/>
        <v>0</v>
      </c>
      <c r="U59" s="112">
        <f t="shared" si="49"/>
        <v>0</v>
      </c>
      <c r="V59" s="114">
        <f t="shared" si="49"/>
        <v>0</v>
      </c>
    </row>
    <row r="60" spans="1:22" s="191" customFormat="1" ht="15.75" x14ac:dyDescent="0.25">
      <c r="A60" s="230"/>
      <c r="B60" s="301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</row>
    <row r="61" spans="1:22" s="191" customFormat="1" ht="43.5" customHeight="1" x14ac:dyDescent="0.3">
      <c r="A61" s="310" t="s">
        <v>78</v>
      </c>
      <c r="B61" s="374"/>
      <c r="C61" s="375"/>
      <c r="D61" s="376"/>
      <c r="E61" s="376"/>
      <c r="F61" s="376"/>
      <c r="G61" s="302">
        <f>SUM(C61:F61)</f>
        <v>0</v>
      </c>
      <c r="H61" s="377"/>
      <c r="I61" s="376"/>
      <c r="J61" s="376"/>
      <c r="K61" s="376"/>
      <c r="L61" s="302">
        <f>SUM(H61:K61)</f>
        <v>0</v>
      </c>
      <c r="M61" s="377"/>
      <c r="N61" s="376"/>
      <c r="O61" s="376"/>
      <c r="P61" s="376"/>
      <c r="Q61" s="302">
        <f>SUM(M61:P61)</f>
        <v>0</v>
      </c>
      <c r="R61" s="377"/>
      <c r="S61" s="376"/>
      <c r="T61" s="376"/>
      <c r="U61" s="303">
        <f>SUM(R61:T61)</f>
        <v>0</v>
      </c>
      <c r="V61" s="304">
        <f>G61+L61+Q61+U61</f>
        <v>0</v>
      </c>
    </row>
    <row r="62" spans="1:22" s="65" customFormat="1" x14ac:dyDescent="0.2">
      <c r="A62" s="191"/>
      <c r="B62" s="191"/>
      <c r="C62" s="216"/>
      <c r="D62" s="216"/>
      <c r="E62" s="216"/>
      <c r="F62" s="216"/>
      <c r="G62" s="216"/>
      <c r="H62" s="216"/>
      <c r="I62" s="216"/>
      <c r="J62" s="216"/>
      <c r="K62" s="216"/>
      <c r="L62" s="137"/>
      <c r="M62" s="176"/>
      <c r="N62" s="216"/>
      <c r="O62" s="216"/>
      <c r="P62" s="216"/>
      <c r="Q62" s="216"/>
      <c r="R62" s="176"/>
      <c r="S62" s="216"/>
      <c r="T62" s="216"/>
      <c r="U62" s="216"/>
      <c r="V62" s="219"/>
    </row>
    <row r="63" spans="1:22" s="65" customFormat="1" ht="16.5" thickBot="1" x14ac:dyDescent="0.3">
      <c r="A63" s="381" t="s">
        <v>77</v>
      </c>
      <c r="B63" s="191"/>
      <c r="C63" s="216"/>
      <c r="D63" s="216"/>
      <c r="E63" s="216"/>
      <c r="F63" s="216"/>
      <c r="G63" s="216"/>
      <c r="H63" s="216"/>
      <c r="I63" s="216"/>
      <c r="J63" s="216"/>
      <c r="K63" s="216"/>
      <c r="L63" s="217"/>
      <c r="M63" s="218"/>
      <c r="N63" s="216"/>
      <c r="O63" s="216"/>
      <c r="P63" s="216"/>
      <c r="Q63" s="216"/>
      <c r="R63" s="218"/>
      <c r="S63" s="216"/>
      <c r="T63" s="216"/>
      <c r="U63" s="216"/>
      <c r="V63" s="219"/>
    </row>
    <row r="64" spans="1:22" s="65" customFormat="1" ht="15.75" x14ac:dyDescent="0.25">
      <c r="A64" s="202"/>
      <c r="B64" s="220" t="str">
        <f>B6</f>
        <v>2017-2020</v>
      </c>
      <c r="C64" s="489" t="str">
        <f>C6</f>
        <v>ANNÉE COURANTE - EXERCICE 2017-2018</v>
      </c>
      <c r="D64" s="482"/>
      <c r="E64" s="482"/>
      <c r="F64" s="482"/>
      <c r="G64" s="482"/>
      <c r="H64" s="490" t="str">
        <f>H6</f>
        <v>EXERCICE 2018-2019</v>
      </c>
      <c r="I64" s="491"/>
      <c r="J64" s="491"/>
      <c r="K64" s="491"/>
      <c r="L64" s="491"/>
      <c r="M64" s="493" t="str">
        <f>M6</f>
        <v>EXERCICE 2019-2020</v>
      </c>
      <c r="N64" s="494"/>
      <c r="O64" s="494"/>
      <c r="P64" s="494"/>
      <c r="Q64" s="495"/>
      <c r="R64" s="484" t="str">
        <f>R6</f>
        <v>AVRIL - DÉCEMBRE 2020</v>
      </c>
      <c r="S64" s="485"/>
      <c r="T64" s="485"/>
      <c r="U64" s="485"/>
      <c r="V64" s="265" t="str">
        <f>V6</f>
        <v>Total chiffres</v>
      </c>
    </row>
    <row r="65" spans="1:22" s="65" customFormat="1" ht="15.75" x14ac:dyDescent="0.25">
      <c r="A65" s="204"/>
      <c r="B65" s="222" t="s">
        <v>0</v>
      </c>
      <c r="C65" s="223" t="str">
        <f>C7</f>
        <v>Chiffres réels</v>
      </c>
      <c r="D65" s="186" t="str">
        <f t="shared" ref="D65:F66" si="50">D7</f>
        <v>Prévision</v>
      </c>
      <c r="E65" s="186" t="str">
        <f t="shared" si="50"/>
        <v>Prévision</v>
      </c>
      <c r="F65" s="186" t="str">
        <f t="shared" si="50"/>
        <v>Prévision</v>
      </c>
      <c r="G65" s="224" t="s">
        <v>4</v>
      </c>
      <c r="H65" s="251" t="str">
        <f t="shared" ref="H65:K66" si="51">H7</f>
        <v>Prévision</v>
      </c>
      <c r="I65" s="252" t="str">
        <f t="shared" si="51"/>
        <v>Prévision</v>
      </c>
      <c r="J65" s="252" t="str">
        <f t="shared" si="51"/>
        <v>Prévision</v>
      </c>
      <c r="K65" s="253" t="str">
        <f t="shared" si="51"/>
        <v>Prévision</v>
      </c>
      <c r="L65" s="148" t="s">
        <v>4</v>
      </c>
      <c r="M65" s="184" t="str">
        <f t="shared" ref="M65:Q66" si="52">M7</f>
        <v>Prévision</v>
      </c>
      <c r="N65" s="185" t="str">
        <f t="shared" si="52"/>
        <v>Prévision</v>
      </c>
      <c r="O65" s="185" t="str">
        <f t="shared" si="52"/>
        <v>Prévision</v>
      </c>
      <c r="P65" s="291" t="str">
        <f t="shared" si="52"/>
        <v>Prévision</v>
      </c>
      <c r="Q65" s="151" t="str">
        <f t="shared" si="52"/>
        <v>Total</v>
      </c>
      <c r="R65" s="225" t="str">
        <f>R7</f>
        <v>Prévision</v>
      </c>
      <c r="S65" s="253" t="str">
        <f t="shared" ref="S65:U66" si="53">S7</f>
        <v>Prévision</v>
      </c>
      <c r="T65" s="254" t="str">
        <f t="shared" si="53"/>
        <v>Prévision</v>
      </c>
      <c r="U65" s="266" t="str">
        <f t="shared" si="53"/>
        <v>Total</v>
      </c>
      <c r="V65" s="267" t="str">
        <f>V7</f>
        <v xml:space="preserve"> réels/Prévision</v>
      </c>
    </row>
    <row r="66" spans="1:22" s="65" customFormat="1" ht="13.5" thickBot="1" x14ac:dyDescent="0.25">
      <c r="A66" s="208"/>
      <c r="B66" s="222" t="str">
        <f>B8</f>
        <v>du projet</v>
      </c>
      <c r="C66" s="305" t="str">
        <f>C8</f>
        <v>Avr. à juin 17</v>
      </c>
      <c r="D66" s="256" t="str">
        <f t="shared" si="50"/>
        <v>Juil. à sept 17</v>
      </c>
      <c r="E66" s="256" t="str">
        <f t="shared" si="50"/>
        <v>Oct. à déc 17</v>
      </c>
      <c r="F66" s="256" t="str">
        <f t="shared" si="50"/>
        <v>Jan. à mars 18</v>
      </c>
      <c r="G66" s="306" t="str">
        <f>G8</f>
        <v>FY 2017-2018</v>
      </c>
      <c r="H66" s="307" t="str">
        <f t="shared" si="51"/>
        <v>Avr. à juin 18</v>
      </c>
      <c r="I66" s="256" t="str">
        <f t="shared" si="51"/>
        <v>Juil à sept 18</v>
      </c>
      <c r="J66" s="256" t="str">
        <f t="shared" si="51"/>
        <v>Oct à Déc 18</v>
      </c>
      <c r="K66" s="256" t="str">
        <f t="shared" si="51"/>
        <v>Jan à mars 19</v>
      </c>
      <c r="L66" s="308" t="str">
        <f>L8</f>
        <v>FY 2018-2019</v>
      </c>
      <c r="M66" s="307" t="str">
        <f t="shared" si="52"/>
        <v>Avr. à juin 19</v>
      </c>
      <c r="N66" s="256" t="str">
        <f t="shared" si="52"/>
        <v>Juil à sept 19</v>
      </c>
      <c r="O66" s="255" t="str">
        <f t="shared" si="52"/>
        <v>Oct à déc 19</v>
      </c>
      <c r="P66" s="257" t="str">
        <f t="shared" si="52"/>
        <v>Jan à mars 20</v>
      </c>
      <c r="Q66" s="308" t="str">
        <f t="shared" si="52"/>
        <v>FY 2019-2020</v>
      </c>
      <c r="R66" s="307" t="str">
        <f>R8</f>
        <v>Avril à juin 20</v>
      </c>
      <c r="S66" s="256" t="str">
        <f t="shared" si="53"/>
        <v>Juil à sept  20</v>
      </c>
      <c r="T66" s="257" t="str">
        <f t="shared" si="53"/>
        <v>Oct à Déc  20</v>
      </c>
      <c r="U66" s="309" t="str">
        <f t="shared" si="53"/>
        <v>Apr-Dec 2020</v>
      </c>
      <c r="V66" s="268" t="str">
        <f>V8</f>
        <v>2017-2020</v>
      </c>
    </row>
    <row r="67" spans="1:22" s="191" customFormat="1" ht="13.5" thickTop="1" x14ac:dyDescent="0.2">
      <c r="A67" s="379" t="s">
        <v>75</v>
      </c>
      <c r="B67" s="339">
        <f>B9+B25+B41</f>
        <v>0</v>
      </c>
      <c r="C67" s="330">
        <f>C9+C25+C41</f>
        <v>0</v>
      </c>
      <c r="D67" s="330">
        <f t="shared" ref="D67:V67" si="54">D9+D25+D41</f>
        <v>0</v>
      </c>
      <c r="E67" s="330">
        <f t="shared" si="54"/>
        <v>0</v>
      </c>
      <c r="F67" s="330">
        <f t="shared" si="54"/>
        <v>0</v>
      </c>
      <c r="G67" s="332">
        <f t="shared" si="54"/>
        <v>0</v>
      </c>
      <c r="H67" s="330">
        <f t="shared" si="54"/>
        <v>0</v>
      </c>
      <c r="I67" s="330">
        <f t="shared" si="54"/>
        <v>0</v>
      </c>
      <c r="J67" s="330">
        <f t="shared" si="54"/>
        <v>0</v>
      </c>
      <c r="K67" s="330">
        <f t="shared" si="54"/>
        <v>0</v>
      </c>
      <c r="L67" s="332">
        <f t="shared" si="54"/>
        <v>0</v>
      </c>
      <c r="M67" s="330">
        <f t="shared" si="54"/>
        <v>0</v>
      </c>
      <c r="N67" s="330">
        <f t="shared" si="54"/>
        <v>0</v>
      </c>
      <c r="O67" s="330">
        <f t="shared" si="54"/>
        <v>0</v>
      </c>
      <c r="P67" s="331">
        <f t="shared" si="54"/>
        <v>0</v>
      </c>
      <c r="Q67" s="332">
        <f t="shared" si="54"/>
        <v>0</v>
      </c>
      <c r="R67" s="330">
        <f t="shared" si="54"/>
        <v>0</v>
      </c>
      <c r="S67" s="330">
        <f t="shared" si="54"/>
        <v>0</v>
      </c>
      <c r="T67" s="331">
        <f t="shared" si="54"/>
        <v>0</v>
      </c>
      <c r="U67" s="334">
        <f t="shared" si="54"/>
        <v>0</v>
      </c>
      <c r="V67" s="336">
        <f t="shared" si="54"/>
        <v>0</v>
      </c>
    </row>
    <row r="68" spans="1:22" s="191" customFormat="1" x14ac:dyDescent="0.2">
      <c r="A68" s="380" t="s">
        <v>76</v>
      </c>
      <c r="B68" s="340">
        <f>B14+B30+B46</f>
        <v>0</v>
      </c>
      <c r="C68" s="333">
        <f>C14+C30+C46</f>
        <v>0</v>
      </c>
      <c r="D68" s="333">
        <f t="shared" ref="D68:V68" si="55">D14+D30+D46</f>
        <v>0</v>
      </c>
      <c r="E68" s="333">
        <f t="shared" si="55"/>
        <v>0</v>
      </c>
      <c r="F68" s="333">
        <f t="shared" si="55"/>
        <v>0</v>
      </c>
      <c r="G68" s="338">
        <f t="shared" si="55"/>
        <v>0</v>
      </c>
      <c r="H68" s="333">
        <f t="shared" si="55"/>
        <v>0</v>
      </c>
      <c r="I68" s="333">
        <f t="shared" si="55"/>
        <v>0</v>
      </c>
      <c r="J68" s="333">
        <f t="shared" si="55"/>
        <v>0</v>
      </c>
      <c r="K68" s="333">
        <f t="shared" si="55"/>
        <v>0</v>
      </c>
      <c r="L68" s="338">
        <f t="shared" si="55"/>
        <v>0</v>
      </c>
      <c r="M68" s="333">
        <f t="shared" si="55"/>
        <v>0</v>
      </c>
      <c r="N68" s="333">
        <f t="shared" si="55"/>
        <v>0</v>
      </c>
      <c r="O68" s="333">
        <f t="shared" si="55"/>
        <v>0</v>
      </c>
      <c r="P68" s="333">
        <f t="shared" si="55"/>
        <v>0</v>
      </c>
      <c r="Q68" s="338">
        <f t="shared" si="55"/>
        <v>0</v>
      </c>
      <c r="R68" s="333">
        <f t="shared" si="55"/>
        <v>0</v>
      </c>
      <c r="S68" s="333">
        <f t="shared" si="55"/>
        <v>0</v>
      </c>
      <c r="T68" s="335">
        <f t="shared" si="55"/>
        <v>0</v>
      </c>
      <c r="U68" s="338">
        <f t="shared" si="55"/>
        <v>0</v>
      </c>
      <c r="V68" s="337">
        <f t="shared" si="55"/>
        <v>0</v>
      </c>
    </row>
    <row r="69" spans="1:22" s="65" customFormat="1" x14ac:dyDescent="0.2">
      <c r="A69" s="383" t="s">
        <v>80</v>
      </c>
      <c r="B69" s="62">
        <f>B10+B15+B26+B31+B42+B47+B57</f>
        <v>0</v>
      </c>
      <c r="C69" s="369">
        <f t="shared" ref="C69:U69" si="56">C10+C15+C26+C31+C42+C47+C57</f>
        <v>0</v>
      </c>
      <c r="D69" s="367">
        <f t="shared" si="56"/>
        <v>0</v>
      </c>
      <c r="E69" s="367">
        <f t="shared" si="56"/>
        <v>0</v>
      </c>
      <c r="F69" s="368">
        <f t="shared" si="56"/>
        <v>0</v>
      </c>
      <c r="G69" s="365">
        <f t="shared" si="56"/>
        <v>0</v>
      </c>
      <c r="H69" s="366">
        <f>H10+H15+H26+H31+H42+H47+H57</f>
        <v>0</v>
      </c>
      <c r="I69" s="367">
        <f t="shared" si="56"/>
        <v>0</v>
      </c>
      <c r="J69" s="367">
        <f t="shared" si="56"/>
        <v>0</v>
      </c>
      <c r="K69" s="368">
        <f t="shared" si="56"/>
        <v>0</v>
      </c>
      <c r="L69" s="365">
        <f t="shared" si="56"/>
        <v>0</v>
      </c>
      <c r="M69" s="366">
        <f t="shared" si="56"/>
        <v>0</v>
      </c>
      <c r="N69" s="367">
        <f t="shared" si="56"/>
        <v>0</v>
      </c>
      <c r="O69" s="367">
        <f t="shared" si="56"/>
        <v>0</v>
      </c>
      <c r="P69" s="368">
        <f t="shared" si="56"/>
        <v>0</v>
      </c>
      <c r="Q69" s="365">
        <f t="shared" si="56"/>
        <v>0</v>
      </c>
      <c r="R69" s="366">
        <f t="shared" si="56"/>
        <v>0</v>
      </c>
      <c r="S69" s="367">
        <f t="shared" si="56"/>
        <v>0</v>
      </c>
      <c r="T69" s="368">
        <f t="shared" si="56"/>
        <v>0</v>
      </c>
      <c r="U69" s="62">
        <f t="shared" si="56"/>
        <v>0</v>
      </c>
      <c r="V69" s="290">
        <f>IF(SUM(V10+V15+V26+V31+V42+V47+V57)&gt;(B69),"EXCEEDS APPROVED BUDGET",(SUM(V10,V15, V26, V31, V42, V47, V57)))</f>
        <v>0</v>
      </c>
    </row>
    <row r="70" spans="1:22" s="65" customFormat="1" ht="12.75" customHeight="1" thickBot="1" x14ac:dyDescent="0.25">
      <c r="A70" s="382" t="s">
        <v>79</v>
      </c>
      <c r="B70" s="328">
        <f>B11+B16+B27+B32+B43+B48+B58+B61</f>
        <v>0</v>
      </c>
      <c r="C70" s="329">
        <f t="shared" ref="C70:U70" si="57">C11+C16+C27+C32+C43+C48+C58+C61</f>
        <v>0</v>
      </c>
      <c r="D70" s="313">
        <f t="shared" si="57"/>
        <v>0</v>
      </c>
      <c r="E70" s="313">
        <f t="shared" si="57"/>
        <v>0</v>
      </c>
      <c r="F70" s="314">
        <f t="shared" si="57"/>
        <v>0</v>
      </c>
      <c r="G70" s="314">
        <f t="shared" si="57"/>
        <v>0</v>
      </c>
      <c r="H70" s="312">
        <f t="shared" si="57"/>
        <v>0</v>
      </c>
      <c r="I70" s="313">
        <f t="shared" si="57"/>
        <v>0</v>
      </c>
      <c r="J70" s="313">
        <f t="shared" si="57"/>
        <v>0</v>
      </c>
      <c r="K70" s="314">
        <f t="shared" si="57"/>
        <v>0</v>
      </c>
      <c r="L70" s="315">
        <f t="shared" si="57"/>
        <v>0</v>
      </c>
      <c r="M70" s="312">
        <f t="shared" si="57"/>
        <v>0</v>
      </c>
      <c r="N70" s="313">
        <f t="shared" si="57"/>
        <v>0</v>
      </c>
      <c r="O70" s="313">
        <f t="shared" si="57"/>
        <v>0</v>
      </c>
      <c r="P70" s="314">
        <f t="shared" si="57"/>
        <v>0</v>
      </c>
      <c r="Q70" s="315">
        <f t="shared" si="57"/>
        <v>0</v>
      </c>
      <c r="R70" s="312">
        <f t="shared" si="57"/>
        <v>0</v>
      </c>
      <c r="S70" s="313">
        <f t="shared" si="57"/>
        <v>0</v>
      </c>
      <c r="T70" s="314">
        <f t="shared" si="57"/>
        <v>0</v>
      </c>
      <c r="U70" s="314">
        <f t="shared" si="57"/>
        <v>0</v>
      </c>
      <c r="V70" s="316">
        <f>G70+L70+Q70+U70</f>
        <v>0</v>
      </c>
    </row>
    <row r="71" spans="1:22" s="65" customFormat="1" ht="15.75" x14ac:dyDescent="0.25">
      <c r="A71" s="229" t="s">
        <v>1</v>
      </c>
      <c r="B71" s="17">
        <f>B69+B70</f>
        <v>0</v>
      </c>
      <c r="C71" s="96">
        <f>C69+C70</f>
        <v>0</v>
      </c>
      <c r="D71" s="45">
        <f t="shared" ref="D71:T71" si="58">D69+D70</f>
        <v>0</v>
      </c>
      <c r="E71" s="45">
        <f t="shared" si="58"/>
        <v>0</v>
      </c>
      <c r="F71" s="97">
        <f t="shared" si="58"/>
        <v>0</v>
      </c>
      <c r="G71" s="115">
        <f t="shared" si="58"/>
        <v>0</v>
      </c>
      <c r="H71" s="117">
        <f t="shared" si="58"/>
        <v>0</v>
      </c>
      <c r="I71" s="45">
        <f t="shared" si="58"/>
        <v>0</v>
      </c>
      <c r="J71" s="45">
        <f t="shared" si="58"/>
        <v>0</v>
      </c>
      <c r="K71" s="97">
        <f t="shared" si="58"/>
        <v>0</v>
      </c>
      <c r="L71" s="115">
        <f t="shared" si="58"/>
        <v>0</v>
      </c>
      <c r="M71" s="117">
        <f t="shared" si="58"/>
        <v>0</v>
      </c>
      <c r="N71" s="45">
        <f t="shared" si="58"/>
        <v>0</v>
      </c>
      <c r="O71" s="45">
        <f t="shared" si="58"/>
        <v>0</v>
      </c>
      <c r="P71" s="97">
        <f t="shared" si="58"/>
        <v>0</v>
      </c>
      <c r="Q71" s="115">
        <f t="shared" si="58"/>
        <v>0</v>
      </c>
      <c r="R71" s="117">
        <f t="shared" si="58"/>
        <v>0</v>
      </c>
      <c r="S71" s="45">
        <f t="shared" si="58"/>
        <v>0</v>
      </c>
      <c r="T71" s="97">
        <f t="shared" si="58"/>
        <v>0</v>
      </c>
      <c r="U71" s="44">
        <f>U69+U70</f>
        <v>0</v>
      </c>
      <c r="V71" s="114">
        <f>V69+V70</f>
        <v>0</v>
      </c>
    </row>
    <row r="72" spans="1:22" s="65" customFormat="1" ht="18.75" customHeight="1" x14ac:dyDescent="0.2">
      <c r="A72" s="191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</row>
    <row r="73" spans="1:22" s="65" customFormat="1" ht="15" customHeight="1" x14ac:dyDescent="0.2">
      <c r="A73" s="191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</row>
    <row r="74" spans="1:22" s="65" customFormat="1" ht="20.25" hidden="1" x14ac:dyDescent="0.3">
      <c r="A74" s="279" t="s">
        <v>46</v>
      </c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</row>
    <row r="75" spans="1:22" s="65" customFormat="1" ht="20.25" hidden="1" x14ac:dyDescent="0.3">
      <c r="A75" s="280" t="s">
        <v>19</v>
      </c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</row>
    <row r="76" spans="1:22" s="65" customFormat="1" ht="20.25" hidden="1" x14ac:dyDescent="0.3">
      <c r="A76" s="280" t="s">
        <v>20</v>
      </c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</row>
    <row r="77" spans="1:22" s="65" customFormat="1" ht="20.25" hidden="1" x14ac:dyDescent="0.3">
      <c r="A77" s="280" t="s">
        <v>21</v>
      </c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</row>
    <row r="78" spans="1:22" s="65" customFormat="1" ht="20.25" hidden="1" x14ac:dyDescent="0.3">
      <c r="A78" s="280" t="s">
        <v>22</v>
      </c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</row>
    <row r="79" spans="1:22" s="65" customFormat="1" ht="40.5" hidden="1" x14ac:dyDescent="0.3">
      <c r="A79" s="281" t="s">
        <v>23</v>
      </c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</row>
    <row r="80" spans="1:22" ht="20.25" hidden="1" x14ac:dyDescent="0.3">
      <c r="A80" s="258" t="s">
        <v>24</v>
      </c>
    </row>
    <row r="81" spans="1:1" ht="20.25" hidden="1" x14ac:dyDescent="0.3">
      <c r="A81" s="258" t="s">
        <v>25</v>
      </c>
    </row>
    <row r="82" spans="1:1" ht="20.25" hidden="1" x14ac:dyDescent="0.3">
      <c r="A82" s="258" t="s">
        <v>26</v>
      </c>
    </row>
    <row r="83" spans="1:1" ht="20.25" hidden="1" x14ac:dyDescent="0.3">
      <c r="A83" s="258" t="s">
        <v>27</v>
      </c>
    </row>
    <row r="84" spans="1:1" ht="20.25" hidden="1" x14ac:dyDescent="0.3">
      <c r="A84" s="258" t="s">
        <v>28</v>
      </c>
    </row>
    <row r="85" spans="1:1" ht="20.25" hidden="1" x14ac:dyDescent="0.3">
      <c r="A85" s="258" t="s">
        <v>29</v>
      </c>
    </row>
    <row r="86" spans="1:1" ht="20.25" hidden="1" x14ac:dyDescent="0.3">
      <c r="A86" s="258" t="s">
        <v>30</v>
      </c>
    </row>
    <row r="87" spans="1:1" ht="20.25" hidden="1" x14ac:dyDescent="0.3">
      <c r="A87" s="258" t="s">
        <v>31</v>
      </c>
    </row>
    <row r="88" spans="1:1" ht="20.25" hidden="1" x14ac:dyDescent="0.3">
      <c r="A88" s="258" t="s">
        <v>32</v>
      </c>
    </row>
    <row r="89" spans="1:1" ht="20.25" hidden="1" x14ac:dyDescent="0.3">
      <c r="A89" s="258" t="s">
        <v>33</v>
      </c>
    </row>
    <row r="90" spans="1:1" ht="20.25" hidden="1" x14ac:dyDescent="0.3">
      <c r="A90" s="258" t="s">
        <v>34</v>
      </c>
    </row>
    <row r="91" spans="1:1" ht="20.25" hidden="1" x14ac:dyDescent="0.3">
      <c r="A91" s="258" t="s">
        <v>35</v>
      </c>
    </row>
    <row r="92" spans="1:1" ht="20.25" hidden="1" x14ac:dyDescent="0.3">
      <c r="A92" s="258" t="s">
        <v>36</v>
      </c>
    </row>
    <row r="93" spans="1:1" ht="20.25" hidden="1" x14ac:dyDescent="0.3">
      <c r="A93" s="258" t="s">
        <v>37</v>
      </c>
    </row>
    <row r="94" spans="1:1" ht="20.25" hidden="1" x14ac:dyDescent="0.3">
      <c r="A94" s="258" t="s">
        <v>38</v>
      </c>
    </row>
    <row r="95" spans="1:1" ht="20.25" hidden="1" x14ac:dyDescent="0.3">
      <c r="A95" s="258" t="s">
        <v>39</v>
      </c>
    </row>
    <row r="96" spans="1:1" ht="20.25" hidden="1" x14ac:dyDescent="0.3">
      <c r="A96" s="258" t="s">
        <v>40</v>
      </c>
    </row>
    <row r="97" spans="1:1" ht="20.25" hidden="1" x14ac:dyDescent="0.3">
      <c r="A97" s="259" t="s">
        <v>41</v>
      </c>
    </row>
    <row r="98" spans="1:1" ht="18.75" hidden="1" x14ac:dyDescent="0.2">
      <c r="A98" s="15"/>
    </row>
    <row r="99" spans="1:1" ht="18.75" hidden="1" x14ac:dyDescent="0.2">
      <c r="A99" s="15"/>
    </row>
    <row r="100" spans="1:1" ht="18.75" hidden="1" x14ac:dyDescent="0.2">
      <c r="A100" s="15"/>
    </row>
    <row r="101" spans="1:1" ht="18.75" hidden="1" x14ac:dyDescent="0.2">
      <c r="A101" s="15"/>
    </row>
    <row r="102" spans="1:1" ht="18.75" hidden="1" x14ac:dyDescent="0.2">
      <c r="A102" s="15"/>
    </row>
    <row r="103" spans="1:1" ht="18.75" hidden="1" x14ac:dyDescent="0.2">
      <c r="A103" s="15"/>
    </row>
    <row r="104" spans="1:1" ht="18.75" hidden="1" x14ac:dyDescent="0.2">
      <c r="A104" s="15"/>
    </row>
    <row r="105" spans="1:1" ht="18.75" hidden="1" x14ac:dyDescent="0.2">
      <c r="A105" s="15"/>
    </row>
    <row r="106" spans="1:1" ht="18.75" hidden="1" x14ac:dyDescent="0.2">
      <c r="A106" s="15"/>
    </row>
    <row r="107" spans="1:1" ht="18.75" hidden="1" x14ac:dyDescent="0.2">
      <c r="A107" s="15"/>
    </row>
    <row r="108" spans="1:1" ht="18.75" hidden="1" x14ac:dyDescent="0.2">
      <c r="A108" s="15"/>
    </row>
    <row r="109" spans="1:1" ht="18.75" hidden="1" x14ac:dyDescent="0.2">
      <c r="A109" s="15"/>
    </row>
    <row r="110" spans="1:1" ht="18.75" hidden="1" x14ac:dyDescent="0.2">
      <c r="A110" s="15"/>
    </row>
    <row r="111" spans="1:1" ht="18.75" hidden="1" x14ac:dyDescent="0.2">
      <c r="A111" s="15"/>
    </row>
    <row r="112" spans="1:1" ht="18.75" hidden="1" x14ac:dyDescent="0.2">
      <c r="A112" s="15"/>
    </row>
    <row r="113" spans="1:1" ht="18.75" hidden="1" x14ac:dyDescent="0.2">
      <c r="A113" s="15"/>
    </row>
    <row r="114" spans="1:1" ht="18.75" hidden="1" x14ac:dyDescent="0.2">
      <c r="A114" s="15"/>
    </row>
    <row r="115" spans="1:1" ht="18.75" hidden="1" x14ac:dyDescent="0.2">
      <c r="A115" s="15"/>
    </row>
    <row r="116" spans="1:1" ht="18.75" hidden="1" x14ac:dyDescent="0.2">
      <c r="A116" s="15"/>
    </row>
    <row r="117" spans="1:1" ht="18.75" hidden="1" x14ac:dyDescent="0.2">
      <c r="A117" s="15"/>
    </row>
    <row r="118" spans="1:1" ht="18.75" hidden="1" x14ac:dyDescent="0.2">
      <c r="A118" s="15"/>
    </row>
    <row r="119" spans="1:1" ht="18.75" hidden="1" x14ac:dyDescent="0.2">
      <c r="A119" s="15"/>
    </row>
    <row r="120" spans="1:1" ht="18.75" hidden="1" x14ac:dyDescent="0.2">
      <c r="A120" s="15"/>
    </row>
    <row r="121" spans="1:1" ht="18.75" hidden="1" x14ac:dyDescent="0.2">
      <c r="A121" s="15"/>
    </row>
    <row r="122" spans="1:1" ht="18.75" hidden="1" x14ac:dyDescent="0.2">
      <c r="A122" s="15"/>
    </row>
    <row r="123" spans="1:1" ht="18.75" hidden="1" x14ac:dyDescent="0.2">
      <c r="A123" s="15"/>
    </row>
    <row r="124" spans="1:1" hidden="1" x14ac:dyDescent="0.2"/>
    <row r="125" spans="1:1" hidden="1" x14ac:dyDescent="0.2"/>
    <row r="126" spans="1:1" hidden="1" x14ac:dyDescent="0.2"/>
    <row r="127" spans="1:1" hidden="1" x14ac:dyDescent="0.2"/>
    <row r="128" spans="1:1" hidden="1" x14ac:dyDescent="0.2"/>
    <row r="129" spans="1:1" ht="6" hidden="1" customHeight="1" x14ac:dyDescent="0.2"/>
    <row r="130" spans="1:1" ht="20.25" hidden="1" x14ac:dyDescent="0.3">
      <c r="A130" s="269" t="s">
        <v>47</v>
      </c>
    </row>
    <row r="131" spans="1:1" ht="20.25" hidden="1" x14ac:dyDescent="0.3">
      <c r="A131" s="269" t="s">
        <v>48</v>
      </c>
    </row>
    <row r="132" spans="1:1" ht="20.25" hidden="1" x14ac:dyDescent="0.3">
      <c r="A132" s="269" t="s">
        <v>49</v>
      </c>
    </row>
    <row r="133" spans="1:1" ht="20.25" hidden="1" x14ac:dyDescent="0.3">
      <c r="A133" s="269" t="s">
        <v>50</v>
      </c>
    </row>
    <row r="134" spans="1:1" ht="20.25" hidden="1" x14ac:dyDescent="0.3">
      <c r="A134" s="269" t="s">
        <v>51</v>
      </c>
    </row>
    <row r="135" spans="1:1" ht="20.25" hidden="1" x14ac:dyDescent="0.3">
      <c r="A135" s="269" t="s">
        <v>52</v>
      </c>
    </row>
    <row r="136" spans="1:1" ht="20.25" hidden="1" x14ac:dyDescent="0.3">
      <c r="A136" s="269" t="s">
        <v>53</v>
      </c>
    </row>
    <row r="137" spans="1:1" ht="20.25" hidden="1" x14ac:dyDescent="0.3">
      <c r="A137" s="269" t="s">
        <v>54</v>
      </c>
    </row>
    <row r="138" spans="1:1" ht="20.25" hidden="1" x14ac:dyDescent="0.3">
      <c r="A138" s="269" t="s">
        <v>55</v>
      </c>
    </row>
    <row r="139" spans="1:1" ht="20.25" hidden="1" x14ac:dyDescent="0.3">
      <c r="A139" s="269" t="s">
        <v>56</v>
      </c>
    </row>
    <row r="140" spans="1:1" ht="20.25" hidden="1" x14ac:dyDescent="0.3">
      <c r="A140" s="269" t="s">
        <v>57</v>
      </c>
    </row>
    <row r="141" spans="1:1" ht="20.25" hidden="1" x14ac:dyDescent="0.3">
      <c r="A141" s="269" t="s">
        <v>58</v>
      </c>
    </row>
    <row r="142" spans="1:1" ht="20.25" hidden="1" x14ac:dyDescent="0.3">
      <c r="A142" s="269" t="s">
        <v>59</v>
      </c>
    </row>
    <row r="143" spans="1:1" ht="20.25" hidden="1" x14ac:dyDescent="0.3">
      <c r="A143" s="269" t="s">
        <v>60</v>
      </c>
    </row>
    <row r="144" spans="1:1" ht="20.25" hidden="1" x14ac:dyDescent="0.3">
      <c r="A144" s="269" t="s">
        <v>62</v>
      </c>
    </row>
    <row r="145" spans="1:1" ht="20.25" hidden="1" x14ac:dyDescent="0.3">
      <c r="A145" s="269" t="s">
        <v>61</v>
      </c>
    </row>
    <row r="146" spans="1:1" ht="20.25" hidden="1" x14ac:dyDescent="0.3">
      <c r="A146" s="269"/>
    </row>
    <row r="147" spans="1:1" ht="20.25" x14ac:dyDescent="0.3">
      <c r="A147" s="269"/>
    </row>
    <row r="148" spans="1:1" ht="20.25" x14ac:dyDescent="0.3">
      <c r="A148" s="269"/>
    </row>
    <row r="149" spans="1:1" ht="20.25" x14ac:dyDescent="0.3">
      <c r="A149" s="269"/>
    </row>
  </sheetData>
  <sheetProtection password="CCA6" sheet="1" objects="1" scenarios="1" formatCells="0" formatColumns="0" formatRows="0" insertColumns="0" insertRows="0" insertHyperlinks="0" sort="0" autoFilter="0" pivotTables="0"/>
  <mergeCells count="22">
    <mergeCell ref="M22:Q22"/>
    <mergeCell ref="R54:U54"/>
    <mergeCell ref="H38:L38"/>
    <mergeCell ref="M38:Q38"/>
    <mergeCell ref="H22:L22"/>
    <mergeCell ref="R22:U22"/>
    <mergeCell ref="C38:G38"/>
    <mergeCell ref="R64:U64"/>
    <mergeCell ref="R38:U38"/>
    <mergeCell ref="D1:H1"/>
    <mergeCell ref="B3:K3"/>
    <mergeCell ref="C54:G54"/>
    <mergeCell ref="C64:G64"/>
    <mergeCell ref="C6:G6"/>
    <mergeCell ref="C22:G22"/>
    <mergeCell ref="H54:L54"/>
    <mergeCell ref="M54:Q54"/>
    <mergeCell ref="H64:L64"/>
    <mergeCell ref="M64:Q64"/>
    <mergeCell ref="H6:L6"/>
    <mergeCell ref="M6:Q6"/>
    <mergeCell ref="R6:U6"/>
  </mergeCells>
  <phoneticPr fontId="1" type="noConversion"/>
  <dataValidations count="2">
    <dataValidation type="list" allowBlank="1" showInputMessage="1" showErrorMessage="1" sqref="B3">
      <formula1>$A$74:$A$153123</formula1>
    </dataValidation>
    <dataValidation type="list" allowBlank="1" showInputMessage="1" showErrorMessage="1" sqref="D1:H1">
      <formula1>$A$130:$A$145</formula1>
    </dataValidation>
  </dataValidations>
  <pageMargins left="0.51181102362204722" right="0.51181102362204722" top="0.51181102362204722" bottom="0.51181102362204722" header="0.51181102362204722" footer="0.51181102362204722"/>
  <pageSetup paperSize="5" scale="49" orientation="landscape" r:id="rId1"/>
  <headerFooter alignWithMargins="0"/>
  <rowBreaks count="1" manualBreakCount="1">
    <brk id="72" max="13" man="1"/>
  </rowBreaks>
  <ignoredErrors>
    <ignoredError sqref="C28:F28 B28 G25:G27 B33 G30:G31 J28 J1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9"/>
  <sheetViews>
    <sheetView view="pageBreakPreview" zoomScaleNormal="100" zoomScaleSheetLayoutView="100" workbookViewId="0">
      <selection activeCell="A3" sqref="A3:XFD3"/>
    </sheetView>
  </sheetViews>
  <sheetFormatPr defaultRowHeight="12.75" x14ac:dyDescent="0.2"/>
  <cols>
    <col min="1" max="1" width="7.7109375" style="5" customWidth="1"/>
    <col min="2" max="2" width="9.140625" style="5"/>
    <col min="3" max="3" width="9.7109375" style="5" customWidth="1"/>
    <col min="4" max="4" width="9.42578125" style="5" customWidth="1"/>
    <col min="5" max="5" width="9.140625" style="5"/>
    <col min="6" max="6" width="10.7109375" style="5" customWidth="1"/>
    <col min="7" max="7" width="12" style="5" customWidth="1"/>
    <col min="8" max="9" width="9.140625" style="5"/>
    <col min="10" max="10" width="6.5703125" style="5" customWidth="1"/>
    <col min="11" max="16384" width="9.140625" style="5"/>
  </cols>
  <sheetData>
    <row r="1" spans="1:17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15.75" x14ac:dyDescent="0.25">
      <c r="A2" s="65"/>
      <c r="B2" s="522" t="s">
        <v>123</v>
      </c>
      <c r="C2" s="522"/>
      <c r="D2" s="522"/>
      <c r="E2" s="522"/>
      <c r="F2" s="522"/>
      <c r="G2" s="522"/>
      <c r="H2" s="522"/>
      <c r="I2" s="522"/>
      <c r="J2" s="522"/>
      <c r="K2" s="522"/>
    </row>
    <row r="3" spans="1:17" ht="15.75" x14ac:dyDescent="0.25">
      <c r="A3" s="65"/>
      <c r="B3" s="481" t="s">
        <v>172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7" ht="15" x14ac:dyDescent="0.2">
      <c r="A4" s="65"/>
      <c r="B4" s="402" t="s">
        <v>124</v>
      </c>
      <c r="C4" s="65"/>
      <c r="D4" s="65"/>
      <c r="E4" s="65"/>
      <c r="F4" s="65"/>
      <c r="G4" s="65"/>
      <c r="H4" s="65"/>
      <c r="I4" s="65"/>
      <c r="J4" s="65"/>
      <c r="K4" s="65"/>
    </row>
    <row r="5" spans="1:17" ht="18" x14ac:dyDescent="0.25">
      <c r="A5" s="65"/>
      <c r="B5" s="187"/>
      <c r="C5" s="519" t="s">
        <v>132</v>
      </c>
      <c r="D5" s="519"/>
      <c r="E5" s="519"/>
      <c r="F5" s="519"/>
      <c r="G5" s="519"/>
      <c r="H5" s="65"/>
      <c r="I5" s="65"/>
      <c r="J5" s="65"/>
      <c r="K5" s="65"/>
    </row>
    <row r="6" spans="1:17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7" ht="32.25" customHeight="1" x14ac:dyDescent="0.2">
      <c r="A7" s="65"/>
      <c r="B7" s="520" t="str">
        <f>'Rapport trimestriel'!A3</f>
        <v>Université et titre du projet:</v>
      </c>
      <c r="C7" s="520"/>
      <c r="D7" s="520"/>
      <c r="E7" s="521" t="str">
        <f>'Rapport trimestriel'!B3</f>
        <v>Sélectionnez de la liste</v>
      </c>
      <c r="F7" s="521"/>
      <c r="G7" s="521"/>
      <c r="H7" s="521"/>
      <c r="I7" s="521"/>
      <c r="J7" s="521"/>
      <c r="K7" s="521"/>
    </row>
    <row r="8" spans="1:17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Q8" s="181"/>
    </row>
    <row r="9" spans="1:17" x14ac:dyDescent="0.2">
      <c r="B9" s="523" t="s">
        <v>140</v>
      </c>
      <c r="C9" s="523"/>
      <c r="D9" s="523"/>
      <c r="E9" s="523"/>
      <c r="F9" s="523"/>
      <c r="G9" s="1">
        <v>0</v>
      </c>
    </row>
    <row r="10" spans="1:17" x14ac:dyDescent="0.2">
      <c r="G10" s="1"/>
    </row>
    <row r="11" spans="1:17" x14ac:dyDescent="0.2">
      <c r="B11" s="5" t="s">
        <v>141</v>
      </c>
      <c r="G11" s="1">
        <v>0</v>
      </c>
    </row>
    <row r="12" spans="1:17" ht="13.5" thickBot="1" x14ac:dyDescent="0.25">
      <c r="A12" s="65"/>
      <c r="B12" s="65"/>
      <c r="C12" s="65"/>
      <c r="D12" s="65"/>
      <c r="E12" s="65"/>
      <c r="F12" s="65"/>
      <c r="G12" s="70"/>
      <c r="H12" s="65"/>
      <c r="I12" s="65"/>
      <c r="J12" s="65"/>
      <c r="K12" s="65"/>
    </row>
    <row r="13" spans="1:17" x14ac:dyDescent="0.2">
      <c r="A13" s="65"/>
      <c r="B13" s="71" t="s">
        <v>142</v>
      </c>
      <c r="C13" s="71"/>
      <c r="D13" s="71"/>
      <c r="E13" s="71"/>
      <c r="F13" s="71"/>
      <c r="G13" s="72">
        <f>SUM(G9+G11)</f>
        <v>0</v>
      </c>
      <c r="H13" s="188" t="s">
        <v>2</v>
      </c>
      <c r="I13" s="65"/>
      <c r="J13" s="65"/>
      <c r="K13" s="65"/>
    </row>
    <row r="14" spans="1:17" x14ac:dyDescent="0.2">
      <c r="A14" s="65"/>
      <c r="B14" s="65"/>
      <c r="C14" s="65"/>
      <c r="D14" s="65"/>
      <c r="E14" s="65"/>
      <c r="F14" s="65"/>
      <c r="G14" s="70"/>
      <c r="H14" s="65"/>
      <c r="I14" s="65"/>
      <c r="J14" s="65"/>
      <c r="K14" s="65"/>
    </row>
    <row r="15" spans="1:17" s="11" customFormat="1" x14ac:dyDescent="0.2">
      <c r="A15" s="191"/>
      <c r="B15" s="468" t="s">
        <v>143</v>
      </c>
      <c r="C15" s="191"/>
      <c r="D15" s="191"/>
      <c r="E15" s="191"/>
      <c r="F15" s="191"/>
      <c r="G15" s="192">
        <f>'Rapport trimestriel'!C69+'Rapport trimestriel'!D69+'Rapport trimestriel'!E69+'Rapport trimestriel'!F69+'Rapport trimestriel'!H69+'Rapport trimestriel'!I69+'Rapport trimestriel'!J69+'Rapport trimestriel'!K69</f>
        <v>0</v>
      </c>
      <c r="H15" s="191"/>
      <c r="I15" s="191"/>
      <c r="J15" s="191"/>
      <c r="K15" s="191"/>
    </row>
    <row r="16" spans="1:17" ht="13.5" thickBot="1" x14ac:dyDescent="0.25">
      <c r="A16" s="65"/>
      <c r="B16" s="65"/>
      <c r="C16" s="65"/>
      <c r="D16" s="65"/>
      <c r="E16" s="65"/>
      <c r="F16" s="65"/>
      <c r="G16" s="70"/>
      <c r="H16" s="65"/>
      <c r="I16" s="65"/>
      <c r="J16" s="65"/>
      <c r="K16" s="65"/>
    </row>
    <row r="17" spans="1:11" x14ac:dyDescent="0.2">
      <c r="A17" s="65"/>
      <c r="B17" s="469" t="s">
        <v>144</v>
      </c>
      <c r="C17" s="71"/>
      <c r="D17" s="71"/>
      <c r="E17" s="71"/>
      <c r="F17" s="71"/>
      <c r="G17" s="72">
        <f>SUM(G13-G15)</f>
        <v>0</v>
      </c>
      <c r="H17" s="65"/>
      <c r="I17" s="65"/>
      <c r="J17" s="65"/>
      <c r="K17" s="65"/>
    </row>
    <row r="18" spans="1:11" x14ac:dyDescent="0.2">
      <c r="A18" s="65"/>
      <c r="B18" s="65"/>
      <c r="C18" s="65"/>
      <c r="D18" s="65"/>
      <c r="E18" s="65"/>
      <c r="F18" s="65"/>
      <c r="G18" s="70"/>
      <c r="H18" s="65"/>
      <c r="I18" s="65"/>
      <c r="J18" s="65"/>
      <c r="K18" s="65"/>
    </row>
    <row r="19" spans="1:11" s="11" customFormat="1" x14ac:dyDescent="0.2">
      <c r="A19" s="193"/>
      <c r="B19" s="470" t="s">
        <v>145</v>
      </c>
      <c r="C19" s="191"/>
      <c r="D19" s="526" t="s">
        <v>164</v>
      </c>
      <c r="E19" s="526"/>
      <c r="F19" s="191"/>
      <c r="G19" s="192">
        <f>'Rapport trimestriel'!M69</f>
        <v>0</v>
      </c>
      <c r="H19" s="194"/>
      <c r="I19" s="191"/>
      <c r="J19" s="191"/>
      <c r="K19" s="191"/>
    </row>
    <row r="20" spans="1:11" s="11" customFormat="1" x14ac:dyDescent="0.2">
      <c r="A20" s="193"/>
      <c r="B20" s="471" t="s">
        <v>145</v>
      </c>
      <c r="C20" s="191"/>
      <c r="D20" s="292" t="s">
        <v>162</v>
      </c>
      <c r="E20" s="200"/>
      <c r="F20" s="191"/>
      <c r="G20" s="192">
        <f>'Rapport trimestriel'!N69</f>
        <v>0</v>
      </c>
      <c r="H20" s="194"/>
      <c r="I20" s="191"/>
      <c r="J20" s="191"/>
      <c r="K20" s="191"/>
    </row>
    <row r="21" spans="1:11" x14ac:dyDescent="0.2">
      <c r="A21" s="65"/>
      <c r="B21" s="189"/>
      <c r="C21" s="189"/>
      <c r="D21" s="189"/>
      <c r="E21" s="189"/>
      <c r="F21" s="189"/>
      <c r="G21" s="190"/>
      <c r="H21" s="65"/>
      <c r="I21" s="65"/>
      <c r="J21" s="65"/>
      <c r="K21" s="65"/>
    </row>
    <row r="22" spans="1:11" ht="13.5" thickBot="1" x14ac:dyDescent="0.25">
      <c r="A22" s="65"/>
      <c r="B22" s="65"/>
      <c r="C22" s="65"/>
      <c r="D22" s="65"/>
      <c r="E22" s="65"/>
      <c r="F22" s="65"/>
      <c r="G22" s="70"/>
      <c r="H22" s="65"/>
      <c r="I22" s="65"/>
      <c r="J22" s="65"/>
      <c r="K22" s="65"/>
    </row>
    <row r="23" spans="1:11" ht="26.25" customHeight="1" thickTop="1" x14ac:dyDescent="0.2">
      <c r="A23" s="65"/>
      <c r="B23" s="518" t="s">
        <v>148</v>
      </c>
      <c r="C23" s="518"/>
      <c r="D23" s="518"/>
      <c r="E23" s="518"/>
      <c r="F23" s="518"/>
      <c r="G23" s="73">
        <f>G19+G20-G17</f>
        <v>0</v>
      </c>
      <c r="H23" s="188" t="s">
        <v>3</v>
      </c>
      <c r="I23" s="65"/>
      <c r="J23" s="65"/>
      <c r="K23" s="65"/>
    </row>
    <row r="24" spans="1:11" x14ac:dyDescent="0.2">
      <c r="A24" s="65"/>
      <c r="B24" s="65"/>
      <c r="C24" s="65"/>
      <c r="D24" s="65"/>
      <c r="E24" s="65"/>
      <c r="F24" s="65"/>
      <c r="G24" s="70"/>
      <c r="H24" s="65"/>
      <c r="I24" s="65"/>
      <c r="J24" s="65"/>
      <c r="K24" s="65"/>
    </row>
    <row r="25" spans="1:11" x14ac:dyDescent="0.2">
      <c r="A25" s="65"/>
      <c r="B25" s="416" t="s">
        <v>150</v>
      </c>
      <c r="C25" s="74"/>
      <c r="D25" s="74"/>
      <c r="E25" s="74"/>
      <c r="F25" s="74"/>
      <c r="G25" s="75">
        <f>'Rapport trimestriel'!B69</f>
        <v>0</v>
      </c>
      <c r="H25" s="65"/>
      <c r="I25" s="65"/>
      <c r="J25" s="65"/>
      <c r="K25" s="65"/>
    </row>
    <row r="26" spans="1:11" x14ac:dyDescent="0.2">
      <c r="A26" s="65"/>
      <c r="B26" s="76" t="s">
        <v>151</v>
      </c>
      <c r="C26" s="77"/>
      <c r="D26" s="77"/>
      <c r="E26" s="77"/>
      <c r="F26" s="77"/>
      <c r="G26" s="78">
        <f>G25*0.1*-1</f>
        <v>0</v>
      </c>
      <c r="H26" s="65"/>
      <c r="I26" s="65"/>
      <c r="J26" s="65"/>
      <c r="K26" s="65"/>
    </row>
    <row r="27" spans="1:11" x14ac:dyDescent="0.2">
      <c r="A27" s="65"/>
      <c r="B27" s="79" t="s">
        <v>152</v>
      </c>
      <c r="C27" s="80"/>
      <c r="D27" s="80"/>
      <c r="E27" s="80"/>
      <c r="F27" s="80"/>
      <c r="G27" s="81">
        <f>G25+G26</f>
        <v>0</v>
      </c>
      <c r="H27" s="65"/>
      <c r="I27" s="65"/>
      <c r="J27" s="65"/>
      <c r="K27" s="65"/>
    </row>
    <row r="28" spans="1:1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2" spans="1:11" x14ac:dyDescent="0.2">
      <c r="A32" s="180"/>
    </row>
    <row r="33" spans="1:1" x14ac:dyDescent="0.2">
      <c r="A33" s="180"/>
    </row>
    <row r="34" spans="1:1" x14ac:dyDescent="0.2">
      <c r="A34" s="180"/>
    </row>
    <row r="35" spans="1:1" x14ac:dyDescent="0.2">
      <c r="A35" s="180"/>
    </row>
    <row r="36" spans="1:1" x14ac:dyDescent="0.2">
      <c r="A36" s="180"/>
    </row>
    <row r="37" spans="1:1" x14ac:dyDescent="0.2">
      <c r="A37" s="180"/>
    </row>
    <row r="38" spans="1:1" x14ac:dyDescent="0.2">
      <c r="A38" s="180"/>
    </row>
    <row r="39" spans="1:1" x14ac:dyDescent="0.2">
      <c r="A39" s="180"/>
    </row>
  </sheetData>
  <sheetProtection password="CCA6" sheet="1" objects="1" scenarios="1" formatCells="0" formatColumns="0" formatRows="0" insertColumns="0" insertRows="0" insertHyperlinks="0" sort="0" pivotTables="0"/>
  <mergeCells count="7">
    <mergeCell ref="B2:K2"/>
    <mergeCell ref="B9:F9"/>
    <mergeCell ref="B23:F23"/>
    <mergeCell ref="C5:G5"/>
    <mergeCell ref="B7:D7"/>
    <mergeCell ref="E7:K7"/>
    <mergeCell ref="D19:E19"/>
  </mergeCells>
  <pageMargins left="0.75" right="0.75" top="1" bottom="1" header="0.5" footer="0.5"/>
  <pageSetup scale="8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9"/>
  <sheetViews>
    <sheetView view="pageBreakPreview" zoomScaleNormal="100" zoomScaleSheetLayoutView="100" workbookViewId="0">
      <selection activeCell="A3" sqref="A3:XFD3"/>
    </sheetView>
  </sheetViews>
  <sheetFormatPr defaultRowHeight="12.75" x14ac:dyDescent="0.2"/>
  <cols>
    <col min="1" max="1" width="8.85546875" style="5" customWidth="1"/>
    <col min="2" max="2" width="9.140625" style="5"/>
    <col min="3" max="3" width="9.7109375" style="5" customWidth="1"/>
    <col min="4" max="4" width="9.42578125" style="5" customWidth="1"/>
    <col min="5" max="5" width="9.140625" style="5"/>
    <col min="6" max="6" width="10.85546875" style="5" customWidth="1"/>
    <col min="7" max="7" width="12" style="5" customWidth="1"/>
    <col min="8" max="9" width="9.140625" style="5"/>
    <col min="10" max="10" width="6.5703125" style="5" customWidth="1"/>
    <col min="11" max="16384" width="9.140625" style="5"/>
  </cols>
  <sheetData>
    <row r="1" spans="1:17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15.75" x14ac:dyDescent="0.25">
      <c r="A2" s="65"/>
      <c r="B2" s="522" t="s">
        <v>123</v>
      </c>
      <c r="C2" s="522"/>
      <c r="D2" s="522"/>
      <c r="E2" s="522"/>
      <c r="F2" s="522"/>
      <c r="G2" s="522"/>
      <c r="H2" s="522"/>
      <c r="I2" s="522"/>
      <c r="J2" s="522"/>
      <c r="K2" s="522"/>
    </row>
    <row r="3" spans="1:17" ht="15.75" x14ac:dyDescent="0.25">
      <c r="A3" s="65"/>
      <c r="B3" s="481" t="s">
        <v>172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7" ht="15" x14ac:dyDescent="0.2">
      <c r="A4" s="65"/>
      <c r="B4" s="403" t="s">
        <v>124</v>
      </c>
      <c r="C4" s="65"/>
      <c r="D4" s="65"/>
      <c r="E4" s="65"/>
      <c r="F4" s="65"/>
      <c r="G4" s="65"/>
      <c r="H4" s="65"/>
      <c r="I4" s="65"/>
      <c r="J4" s="65"/>
      <c r="K4" s="65"/>
    </row>
    <row r="5" spans="1:17" ht="18" x14ac:dyDescent="0.25">
      <c r="A5" s="65"/>
      <c r="B5" s="187"/>
      <c r="C5" s="519" t="s">
        <v>133</v>
      </c>
      <c r="D5" s="519"/>
      <c r="E5" s="519"/>
      <c r="F5" s="519"/>
      <c r="G5" s="519"/>
      <c r="H5" s="65"/>
      <c r="I5" s="65"/>
      <c r="J5" s="65"/>
      <c r="K5" s="65"/>
    </row>
    <row r="6" spans="1:17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7" ht="32.25" customHeight="1" x14ac:dyDescent="0.2">
      <c r="A7" s="65"/>
      <c r="B7" s="520" t="str">
        <f>'Rapport trimestriel'!A3</f>
        <v>Université et titre du projet:</v>
      </c>
      <c r="C7" s="520"/>
      <c r="D7" s="520"/>
      <c r="E7" s="521" t="str">
        <f>'Rapport trimestriel'!B3</f>
        <v>Sélectionnez de la liste</v>
      </c>
      <c r="F7" s="521"/>
      <c r="G7" s="521"/>
      <c r="H7" s="521"/>
      <c r="I7" s="521"/>
      <c r="J7" s="521"/>
      <c r="K7" s="521"/>
    </row>
    <row r="8" spans="1:17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Q8" s="181"/>
    </row>
    <row r="9" spans="1:17" ht="26.25" customHeight="1" x14ac:dyDescent="0.2">
      <c r="B9" s="523" t="s">
        <v>140</v>
      </c>
      <c r="C9" s="523"/>
      <c r="D9" s="523"/>
      <c r="E9" s="523"/>
      <c r="F9" s="523"/>
      <c r="G9" s="1">
        <v>0</v>
      </c>
    </row>
    <row r="10" spans="1:17" x14ac:dyDescent="0.2">
      <c r="G10" s="1"/>
    </row>
    <row r="11" spans="1:17" x14ac:dyDescent="0.2">
      <c r="B11" s="467" t="s">
        <v>141</v>
      </c>
      <c r="G11" s="1">
        <v>0</v>
      </c>
    </row>
    <row r="12" spans="1:17" ht="13.5" thickBot="1" x14ac:dyDescent="0.25">
      <c r="A12" s="65"/>
      <c r="B12" s="65"/>
      <c r="C12" s="65"/>
      <c r="D12" s="65"/>
      <c r="E12" s="65"/>
      <c r="F12" s="65"/>
      <c r="G12" s="70"/>
      <c r="H12" s="65"/>
      <c r="I12" s="65"/>
      <c r="J12" s="65"/>
      <c r="K12" s="65"/>
    </row>
    <row r="13" spans="1:17" x14ac:dyDescent="0.2">
      <c r="A13" s="65"/>
      <c r="B13" s="466" t="s">
        <v>142</v>
      </c>
      <c r="C13" s="71"/>
      <c r="D13" s="71"/>
      <c r="E13" s="71"/>
      <c r="F13" s="71"/>
      <c r="G13" s="72">
        <f>SUM(G9+G11)</f>
        <v>0</v>
      </c>
      <c r="H13" s="188" t="s">
        <v>2</v>
      </c>
      <c r="I13" s="65"/>
      <c r="J13" s="65"/>
      <c r="K13" s="65"/>
    </row>
    <row r="14" spans="1:17" x14ac:dyDescent="0.2">
      <c r="A14" s="65"/>
      <c r="B14" s="65"/>
      <c r="C14" s="65"/>
      <c r="D14" s="65"/>
      <c r="E14" s="65"/>
      <c r="F14" s="65"/>
      <c r="G14" s="70"/>
      <c r="H14" s="65"/>
      <c r="I14" s="65"/>
      <c r="J14" s="65"/>
      <c r="K14" s="65"/>
    </row>
    <row r="15" spans="1:17" s="11" customFormat="1" x14ac:dyDescent="0.2">
      <c r="A15" s="191"/>
      <c r="B15" s="465" t="s">
        <v>143</v>
      </c>
      <c r="C15" s="191"/>
      <c r="D15" s="191"/>
      <c r="E15" s="191"/>
      <c r="F15" s="191"/>
      <c r="G15" s="192">
        <f>'Rapport trimestriel'!C69+'Rapport trimestriel'!D69+'Rapport trimestriel'!E69+'Rapport trimestriel'!F69+'Rapport trimestriel'!H69+'Rapport trimestriel'!I69+'Rapport trimestriel'!J69+'Rapport trimestriel'!K69+'Rapport trimestriel'!M69</f>
        <v>0</v>
      </c>
      <c r="H15" s="191"/>
      <c r="I15" s="191"/>
      <c r="J15" s="191"/>
      <c r="K15" s="191"/>
    </row>
    <row r="16" spans="1:17" ht="13.5" thickBot="1" x14ac:dyDescent="0.25">
      <c r="A16" s="65"/>
      <c r="B16" s="65"/>
      <c r="C16" s="65"/>
      <c r="D16" s="65"/>
      <c r="E16" s="65"/>
      <c r="F16" s="65"/>
      <c r="G16" s="70"/>
      <c r="H16" s="65"/>
      <c r="I16" s="65"/>
      <c r="J16" s="65"/>
      <c r="K16" s="65"/>
    </row>
    <row r="17" spans="1:11" x14ac:dyDescent="0.2">
      <c r="A17" s="65"/>
      <c r="B17" s="464" t="s">
        <v>144</v>
      </c>
      <c r="C17" s="71"/>
      <c r="D17" s="71"/>
      <c r="E17" s="71"/>
      <c r="F17" s="71"/>
      <c r="G17" s="72">
        <f>SUM(G13-G15)</f>
        <v>0</v>
      </c>
      <c r="H17" s="65"/>
      <c r="I17" s="65"/>
      <c r="J17" s="65"/>
      <c r="K17" s="65"/>
    </row>
    <row r="18" spans="1:11" x14ac:dyDescent="0.2">
      <c r="A18" s="65"/>
      <c r="B18" s="65"/>
      <c r="C18" s="65"/>
      <c r="D18" s="65"/>
      <c r="E18" s="65"/>
      <c r="F18" s="65"/>
      <c r="G18" s="70"/>
      <c r="H18" s="65"/>
      <c r="I18" s="65"/>
      <c r="J18" s="65"/>
      <c r="K18" s="65"/>
    </row>
    <row r="19" spans="1:11" s="11" customFormat="1" x14ac:dyDescent="0.2">
      <c r="A19" s="193"/>
      <c r="B19" s="463" t="s">
        <v>145</v>
      </c>
      <c r="C19" s="191"/>
      <c r="D19" s="526" t="s">
        <v>162</v>
      </c>
      <c r="E19" s="526"/>
      <c r="F19" s="191"/>
      <c r="G19" s="192">
        <f>'Rapport trimestriel'!N69</f>
        <v>0</v>
      </c>
      <c r="H19" s="194"/>
      <c r="I19" s="191"/>
      <c r="J19" s="191"/>
      <c r="K19" s="191"/>
    </row>
    <row r="20" spans="1:11" s="11" customFormat="1" x14ac:dyDescent="0.2">
      <c r="A20" s="193"/>
      <c r="B20" s="463" t="s">
        <v>145</v>
      </c>
      <c r="C20" s="191"/>
      <c r="D20" s="292" t="s">
        <v>163</v>
      </c>
      <c r="E20" s="200"/>
      <c r="F20" s="191"/>
      <c r="G20" s="192">
        <f>'Rapport trimestriel'!O69</f>
        <v>0</v>
      </c>
      <c r="H20" s="194"/>
      <c r="I20" s="191"/>
      <c r="J20" s="191"/>
      <c r="K20" s="191"/>
    </row>
    <row r="21" spans="1:11" x14ac:dyDescent="0.2">
      <c r="A21" s="65"/>
      <c r="B21" s="189"/>
      <c r="C21" s="189"/>
      <c r="D21" s="189"/>
      <c r="E21" s="189"/>
      <c r="F21" s="189"/>
      <c r="G21" s="190"/>
      <c r="H21" s="65"/>
      <c r="I21" s="65"/>
      <c r="J21" s="65"/>
      <c r="K21" s="65"/>
    </row>
    <row r="22" spans="1:11" ht="13.5" thickBot="1" x14ac:dyDescent="0.25">
      <c r="A22" s="65"/>
      <c r="B22" s="65"/>
      <c r="C22" s="65"/>
      <c r="D22" s="65"/>
      <c r="E22" s="65"/>
      <c r="F22" s="65"/>
      <c r="G22" s="70"/>
      <c r="H22" s="65"/>
      <c r="I22" s="65"/>
      <c r="J22" s="65"/>
      <c r="K22" s="65"/>
    </row>
    <row r="23" spans="1:11" ht="25.5" customHeight="1" thickTop="1" x14ac:dyDescent="0.2">
      <c r="A23" s="65"/>
      <c r="B23" s="518" t="s">
        <v>148</v>
      </c>
      <c r="C23" s="518"/>
      <c r="D23" s="518"/>
      <c r="E23" s="518"/>
      <c r="F23" s="518"/>
      <c r="G23" s="73">
        <f>G19+G20-G17</f>
        <v>0</v>
      </c>
      <c r="H23" s="188" t="s">
        <v>3</v>
      </c>
      <c r="I23" s="65"/>
      <c r="J23" s="65"/>
      <c r="K23" s="65"/>
    </row>
    <row r="24" spans="1:11" x14ac:dyDescent="0.2">
      <c r="A24" s="65"/>
      <c r="B24" s="65"/>
      <c r="C24" s="65"/>
      <c r="D24" s="65"/>
      <c r="E24" s="65"/>
      <c r="F24" s="65"/>
      <c r="G24" s="70"/>
      <c r="H24" s="65"/>
      <c r="I24" s="65"/>
      <c r="J24" s="65"/>
      <c r="K24" s="65"/>
    </row>
    <row r="25" spans="1:11" x14ac:dyDescent="0.2">
      <c r="A25" s="65"/>
      <c r="B25" s="416" t="s">
        <v>150</v>
      </c>
      <c r="C25" s="74"/>
      <c r="D25" s="74"/>
      <c r="E25" s="74"/>
      <c r="F25" s="74"/>
      <c r="G25" s="75">
        <f>'Rapport trimestriel'!B69</f>
        <v>0</v>
      </c>
      <c r="H25" s="65"/>
      <c r="I25" s="65"/>
      <c r="J25" s="65"/>
      <c r="K25" s="65"/>
    </row>
    <row r="26" spans="1:11" x14ac:dyDescent="0.2">
      <c r="A26" s="65"/>
      <c r="B26" s="76" t="s">
        <v>151</v>
      </c>
      <c r="C26" s="77"/>
      <c r="D26" s="77"/>
      <c r="E26" s="77"/>
      <c r="F26" s="77"/>
      <c r="G26" s="78">
        <f>G25*0.1*-1</f>
        <v>0</v>
      </c>
      <c r="H26" s="65"/>
      <c r="I26" s="65"/>
      <c r="J26" s="65"/>
      <c r="K26" s="65"/>
    </row>
    <row r="27" spans="1:11" x14ac:dyDescent="0.2">
      <c r="A27" s="65"/>
      <c r="B27" s="79" t="s">
        <v>152</v>
      </c>
      <c r="C27" s="80"/>
      <c r="D27" s="80"/>
      <c r="E27" s="80"/>
      <c r="F27" s="80"/>
      <c r="G27" s="81">
        <f>G25+G26</f>
        <v>0</v>
      </c>
      <c r="H27" s="65"/>
      <c r="I27" s="65"/>
      <c r="J27" s="65"/>
      <c r="K27" s="65"/>
    </row>
    <row r="28" spans="1:1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2" spans="1:11" x14ac:dyDescent="0.2">
      <c r="A32" s="180"/>
    </row>
    <row r="33" spans="1:1" x14ac:dyDescent="0.2">
      <c r="A33" s="180"/>
    </row>
    <row r="34" spans="1:1" x14ac:dyDescent="0.2">
      <c r="A34" s="180"/>
    </row>
    <row r="35" spans="1:1" x14ac:dyDescent="0.2">
      <c r="A35" s="180"/>
    </row>
    <row r="36" spans="1:1" x14ac:dyDescent="0.2">
      <c r="A36" s="180"/>
    </row>
    <row r="37" spans="1:1" x14ac:dyDescent="0.2">
      <c r="A37" s="180"/>
    </row>
    <row r="38" spans="1:1" x14ac:dyDescent="0.2">
      <c r="A38" s="180"/>
    </row>
    <row r="39" spans="1:1" x14ac:dyDescent="0.2">
      <c r="A39" s="180"/>
    </row>
  </sheetData>
  <sheetProtection password="CCA6" sheet="1" objects="1" scenarios="1" formatCells="0" formatColumns="0" formatRows="0" insertColumns="0" insertRows="0" insertHyperlinks="0" sort="0" pivotTables="0"/>
  <mergeCells count="7">
    <mergeCell ref="B2:K2"/>
    <mergeCell ref="B23:F23"/>
    <mergeCell ref="B9:F9"/>
    <mergeCell ref="C5:G5"/>
    <mergeCell ref="B7:D7"/>
    <mergeCell ref="E7:K7"/>
    <mergeCell ref="D19:E19"/>
  </mergeCells>
  <pageMargins left="0.75" right="0.75" top="1" bottom="1" header="0.5" footer="0.5"/>
  <pageSetup scale="8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9"/>
  <sheetViews>
    <sheetView view="pageBreakPreview" zoomScaleNormal="100" zoomScaleSheetLayoutView="100" workbookViewId="0">
      <selection activeCell="A3" sqref="A3:XFD3"/>
    </sheetView>
  </sheetViews>
  <sheetFormatPr defaultRowHeight="12.75" x14ac:dyDescent="0.2"/>
  <cols>
    <col min="1" max="1" width="9" style="5" customWidth="1"/>
    <col min="2" max="2" width="9.140625" style="5"/>
    <col min="3" max="3" width="9.7109375" style="5" customWidth="1"/>
    <col min="4" max="4" width="9.42578125" style="5" customWidth="1"/>
    <col min="5" max="5" width="9.140625" style="5"/>
    <col min="6" max="6" width="10.42578125" style="5" customWidth="1"/>
    <col min="7" max="7" width="12" style="5" customWidth="1"/>
    <col min="8" max="9" width="9.140625" style="5"/>
    <col min="10" max="10" width="6.5703125" style="5" customWidth="1"/>
    <col min="11" max="16384" width="9.140625" style="5"/>
  </cols>
  <sheetData>
    <row r="1" spans="1:17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15.75" x14ac:dyDescent="0.25">
      <c r="A2" s="65"/>
      <c r="B2" s="522" t="s">
        <v>123</v>
      </c>
      <c r="C2" s="522"/>
      <c r="D2" s="522"/>
      <c r="E2" s="522"/>
      <c r="F2" s="522"/>
      <c r="G2" s="522"/>
      <c r="H2" s="522"/>
      <c r="I2" s="522"/>
      <c r="J2" s="522"/>
      <c r="K2" s="522"/>
    </row>
    <row r="3" spans="1:17" ht="15.75" x14ac:dyDescent="0.25">
      <c r="A3" s="65"/>
      <c r="B3" s="481" t="s">
        <v>172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7" ht="15" x14ac:dyDescent="0.2">
      <c r="A4" s="65"/>
      <c r="B4" s="404" t="s">
        <v>124</v>
      </c>
      <c r="C4" s="65"/>
      <c r="D4" s="65"/>
      <c r="E4" s="65"/>
      <c r="F4" s="65"/>
      <c r="G4" s="65"/>
      <c r="H4" s="65"/>
      <c r="I4" s="65"/>
      <c r="J4" s="65"/>
      <c r="K4" s="65"/>
    </row>
    <row r="5" spans="1:17" ht="18" x14ac:dyDescent="0.25">
      <c r="A5" s="65"/>
      <c r="B5" s="187"/>
      <c r="C5" s="519" t="s">
        <v>134</v>
      </c>
      <c r="D5" s="519"/>
      <c r="E5" s="519"/>
      <c r="F5" s="519"/>
      <c r="G5" s="519"/>
      <c r="H5" s="65"/>
      <c r="I5" s="65"/>
      <c r="J5" s="65"/>
      <c r="K5" s="65"/>
    </row>
    <row r="6" spans="1:17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7" ht="32.25" customHeight="1" x14ac:dyDescent="0.2">
      <c r="A7" s="65"/>
      <c r="B7" s="520" t="str">
        <f>'Rapport trimestriel'!A3</f>
        <v>Université et titre du projet:</v>
      </c>
      <c r="C7" s="520"/>
      <c r="D7" s="520"/>
      <c r="E7" s="521" t="str">
        <f>'Rapport trimestriel'!B3</f>
        <v>Sélectionnez de la liste</v>
      </c>
      <c r="F7" s="521"/>
      <c r="G7" s="521"/>
      <c r="H7" s="521"/>
      <c r="I7" s="521"/>
      <c r="J7" s="521"/>
      <c r="K7" s="521"/>
    </row>
    <row r="8" spans="1:17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Q8" s="181"/>
    </row>
    <row r="9" spans="1:17" ht="25.5" customHeight="1" x14ac:dyDescent="0.2">
      <c r="B9" s="523" t="s">
        <v>140</v>
      </c>
      <c r="C9" s="523"/>
      <c r="D9" s="523"/>
      <c r="E9" s="523"/>
      <c r="F9" s="523"/>
      <c r="G9" s="1">
        <v>0</v>
      </c>
    </row>
    <row r="10" spans="1:17" x14ac:dyDescent="0.2">
      <c r="G10" s="1"/>
    </row>
    <row r="11" spans="1:17" x14ac:dyDescent="0.2">
      <c r="B11" s="462" t="s">
        <v>141</v>
      </c>
      <c r="G11" s="1">
        <v>0</v>
      </c>
    </row>
    <row r="12" spans="1:17" ht="13.5" thickBot="1" x14ac:dyDescent="0.25">
      <c r="A12" s="65"/>
      <c r="B12" s="65"/>
      <c r="C12" s="65"/>
      <c r="D12" s="65"/>
      <c r="E12" s="65"/>
      <c r="F12" s="65"/>
      <c r="G12" s="70"/>
      <c r="H12" s="65"/>
      <c r="I12" s="65"/>
      <c r="J12" s="65"/>
      <c r="K12" s="65"/>
    </row>
    <row r="13" spans="1:17" x14ac:dyDescent="0.2">
      <c r="A13" s="65"/>
      <c r="B13" s="71" t="s">
        <v>142</v>
      </c>
      <c r="C13" s="71"/>
      <c r="D13" s="71"/>
      <c r="E13" s="71"/>
      <c r="F13" s="71"/>
      <c r="G13" s="72">
        <f>SUM(G9+G11)</f>
        <v>0</v>
      </c>
      <c r="H13" s="188" t="s">
        <v>2</v>
      </c>
      <c r="I13" s="65"/>
      <c r="J13" s="65"/>
      <c r="K13" s="65"/>
    </row>
    <row r="14" spans="1:17" x14ac:dyDescent="0.2">
      <c r="A14" s="65"/>
      <c r="B14" s="65"/>
      <c r="C14" s="65"/>
      <c r="D14" s="65"/>
      <c r="E14" s="65"/>
      <c r="F14" s="65"/>
      <c r="G14" s="70"/>
      <c r="H14" s="65"/>
      <c r="I14" s="65"/>
      <c r="J14" s="65"/>
      <c r="K14" s="65"/>
    </row>
    <row r="15" spans="1:17" s="11" customFormat="1" x14ac:dyDescent="0.2">
      <c r="A15" s="191"/>
      <c r="B15" s="461" t="s">
        <v>143</v>
      </c>
      <c r="C15" s="191"/>
      <c r="D15" s="191"/>
      <c r="E15" s="191"/>
      <c r="F15" s="191"/>
      <c r="G15" s="192">
        <f>'Rapport trimestriel'!C69+'Rapport trimestriel'!D69+'Rapport trimestriel'!E69+'Rapport trimestriel'!F69+'Rapport trimestriel'!H69+'Rapport trimestriel'!I69+'Rapport trimestriel'!J69+'Rapport trimestriel'!K69+'Rapport trimestriel'!M69+'Rapport trimestriel'!N69</f>
        <v>0</v>
      </c>
      <c r="H15" s="191"/>
      <c r="I15" s="191"/>
      <c r="J15" s="191"/>
      <c r="K15" s="191"/>
    </row>
    <row r="16" spans="1:17" ht="13.5" thickBot="1" x14ac:dyDescent="0.25">
      <c r="A16" s="65"/>
      <c r="B16" s="65"/>
      <c r="C16" s="65"/>
      <c r="D16" s="65"/>
      <c r="E16" s="65"/>
      <c r="F16" s="65"/>
      <c r="G16" s="70"/>
      <c r="H16" s="65"/>
      <c r="I16" s="65"/>
      <c r="J16" s="65"/>
      <c r="K16" s="65"/>
    </row>
    <row r="17" spans="1:11" x14ac:dyDescent="0.2">
      <c r="A17" s="65"/>
      <c r="B17" s="460" t="s">
        <v>144</v>
      </c>
      <c r="C17" s="71"/>
      <c r="D17" s="71"/>
      <c r="E17" s="71"/>
      <c r="F17" s="71"/>
      <c r="G17" s="72">
        <f>SUM(G13-G15)</f>
        <v>0</v>
      </c>
      <c r="H17" s="65"/>
      <c r="I17" s="65"/>
      <c r="J17" s="65"/>
      <c r="K17" s="65"/>
    </row>
    <row r="18" spans="1:11" x14ac:dyDescent="0.2">
      <c r="A18" s="65"/>
      <c r="B18" s="65"/>
      <c r="C18" s="65"/>
      <c r="D18" s="65"/>
      <c r="E18" s="65"/>
      <c r="F18" s="65"/>
      <c r="G18" s="70"/>
      <c r="H18" s="65"/>
      <c r="I18" s="65"/>
      <c r="J18" s="65"/>
      <c r="K18" s="65"/>
    </row>
    <row r="19" spans="1:11" s="11" customFormat="1" x14ac:dyDescent="0.2">
      <c r="A19" s="193"/>
      <c r="B19" s="459" t="s">
        <v>145</v>
      </c>
      <c r="C19" s="191"/>
      <c r="D19" s="526" t="s">
        <v>160</v>
      </c>
      <c r="E19" s="526"/>
      <c r="F19" s="191"/>
      <c r="G19" s="192">
        <f>'Rapport trimestriel'!O69</f>
        <v>0</v>
      </c>
      <c r="H19" s="194"/>
      <c r="I19" s="191"/>
      <c r="J19" s="191"/>
      <c r="K19" s="191"/>
    </row>
    <row r="20" spans="1:11" s="11" customFormat="1" x14ac:dyDescent="0.2">
      <c r="A20" s="193"/>
      <c r="B20" s="458" t="s">
        <v>145</v>
      </c>
      <c r="C20" s="191"/>
      <c r="D20" s="292" t="s">
        <v>161</v>
      </c>
      <c r="E20" s="200"/>
      <c r="F20" s="191"/>
      <c r="G20" s="192">
        <f>'Rapport trimestriel'!P69</f>
        <v>0</v>
      </c>
      <c r="H20" s="194"/>
      <c r="I20" s="191"/>
      <c r="J20" s="191"/>
      <c r="K20" s="191"/>
    </row>
    <row r="21" spans="1:11" x14ac:dyDescent="0.2">
      <c r="A21" s="65"/>
      <c r="B21" s="189"/>
      <c r="C21" s="189"/>
      <c r="D21" s="189"/>
      <c r="E21" s="189"/>
      <c r="F21" s="189"/>
      <c r="G21" s="190"/>
      <c r="H21" s="65"/>
      <c r="I21" s="65"/>
      <c r="J21" s="65"/>
      <c r="K21" s="65"/>
    </row>
    <row r="22" spans="1:11" ht="13.5" thickBot="1" x14ac:dyDescent="0.25">
      <c r="A22" s="65"/>
      <c r="B22" s="65"/>
      <c r="C22" s="65"/>
      <c r="D22" s="65"/>
      <c r="E22" s="65"/>
      <c r="F22" s="65"/>
      <c r="G22" s="70"/>
      <c r="H22" s="65"/>
      <c r="I22" s="65"/>
      <c r="J22" s="65"/>
      <c r="K22" s="65"/>
    </row>
    <row r="23" spans="1:11" ht="27.75" customHeight="1" thickTop="1" x14ac:dyDescent="0.2">
      <c r="A23" s="65"/>
      <c r="B23" s="518" t="s">
        <v>148</v>
      </c>
      <c r="C23" s="518"/>
      <c r="D23" s="518"/>
      <c r="E23" s="518"/>
      <c r="F23" s="518"/>
      <c r="G23" s="73">
        <f>G19+G20-G17</f>
        <v>0</v>
      </c>
      <c r="H23" s="188" t="s">
        <v>3</v>
      </c>
      <c r="I23" s="65"/>
      <c r="J23" s="65"/>
      <c r="K23" s="65"/>
    </row>
    <row r="24" spans="1:11" x14ac:dyDescent="0.2">
      <c r="A24" s="65"/>
      <c r="B24" s="65"/>
      <c r="C24" s="65"/>
      <c r="D24" s="65"/>
      <c r="E24" s="65"/>
      <c r="F24" s="65"/>
      <c r="G24" s="70"/>
      <c r="H24" s="65"/>
      <c r="I24" s="65"/>
      <c r="J24" s="65"/>
      <c r="K24" s="65"/>
    </row>
    <row r="25" spans="1:11" x14ac:dyDescent="0.2">
      <c r="A25" s="65"/>
      <c r="B25" s="416" t="s">
        <v>150</v>
      </c>
      <c r="C25" s="74"/>
      <c r="D25" s="74"/>
      <c r="E25" s="74"/>
      <c r="F25" s="74"/>
      <c r="G25" s="75">
        <f>'Rapport trimestriel'!B69</f>
        <v>0</v>
      </c>
      <c r="H25" s="65"/>
      <c r="I25" s="65"/>
      <c r="J25" s="65"/>
      <c r="K25" s="65"/>
    </row>
    <row r="26" spans="1:11" x14ac:dyDescent="0.2">
      <c r="A26" s="65"/>
      <c r="B26" s="76" t="s">
        <v>151</v>
      </c>
      <c r="C26" s="77"/>
      <c r="D26" s="77"/>
      <c r="E26" s="77"/>
      <c r="F26" s="77"/>
      <c r="G26" s="78">
        <f>G25*0.1*-1</f>
        <v>0</v>
      </c>
      <c r="H26" s="65"/>
      <c r="I26" s="65"/>
      <c r="J26" s="65"/>
      <c r="K26" s="65"/>
    </row>
    <row r="27" spans="1:11" x14ac:dyDescent="0.2">
      <c r="A27" s="65"/>
      <c r="B27" s="79" t="s">
        <v>152</v>
      </c>
      <c r="C27" s="80"/>
      <c r="D27" s="80"/>
      <c r="E27" s="80"/>
      <c r="F27" s="80"/>
      <c r="G27" s="81">
        <f>G25+G26</f>
        <v>0</v>
      </c>
      <c r="H27" s="65"/>
      <c r="I27" s="65"/>
      <c r="J27" s="65"/>
      <c r="K27" s="65"/>
    </row>
    <row r="28" spans="1:1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2" spans="1:11" x14ac:dyDescent="0.2">
      <c r="A32" s="180"/>
    </row>
    <row r="33" spans="1:1" x14ac:dyDescent="0.2">
      <c r="A33" s="180"/>
    </row>
    <row r="34" spans="1:1" x14ac:dyDescent="0.2">
      <c r="A34" s="180"/>
    </row>
    <row r="35" spans="1:1" x14ac:dyDescent="0.2">
      <c r="A35" s="180"/>
    </row>
    <row r="36" spans="1:1" x14ac:dyDescent="0.2">
      <c r="A36" s="180"/>
    </row>
    <row r="37" spans="1:1" x14ac:dyDescent="0.2">
      <c r="A37" s="180"/>
    </row>
    <row r="38" spans="1:1" x14ac:dyDescent="0.2">
      <c r="A38" s="180"/>
    </row>
    <row r="39" spans="1:1" x14ac:dyDescent="0.2">
      <c r="A39" s="180"/>
    </row>
  </sheetData>
  <sheetProtection password="CCA6" sheet="1" objects="1" scenarios="1" formatCells="0" formatColumns="0" formatRows="0" insertColumns="0" insertRows="0" insertHyperlinks="0" sort="0" pivotTables="0"/>
  <mergeCells count="7">
    <mergeCell ref="B2:K2"/>
    <mergeCell ref="B23:F23"/>
    <mergeCell ref="B9:F9"/>
    <mergeCell ref="C5:G5"/>
    <mergeCell ref="B7:D7"/>
    <mergeCell ref="E7:K7"/>
    <mergeCell ref="D19:E19"/>
  </mergeCells>
  <pageMargins left="0.75" right="0.75" top="1" bottom="1" header="0.5" footer="0.5"/>
  <pageSetup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9"/>
  <sheetViews>
    <sheetView view="pageBreakPreview" zoomScaleNormal="100" zoomScaleSheetLayoutView="100" workbookViewId="0">
      <selection activeCell="A3" sqref="A3:XFD3"/>
    </sheetView>
  </sheetViews>
  <sheetFormatPr defaultRowHeight="12.75" x14ac:dyDescent="0.2"/>
  <cols>
    <col min="1" max="1" width="12" style="5" customWidth="1"/>
    <col min="2" max="2" width="9.140625" style="5"/>
    <col min="3" max="3" width="9.7109375" style="5" customWidth="1"/>
    <col min="4" max="4" width="9.42578125" style="5" customWidth="1"/>
    <col min="5" max="5" width="9.140625" style="5"/>
    <col min="6" max="6" width="8.5703125" style="5" customWidth="1"/>
    <col min="7" max="7" width="12" style="5" customWidth="1"/>
    <col min="8" max="9" width="9.140625" style="5"/>
    <col min="10" max="10" width="6.5703125" style="5" customWidth="1"/>
    <col min="11" max="16384" width="9.140625" style="5"/>
  </cols>
  <sheetData>
    <row r="1" spans="1:17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15.75" x14ac:dyDescent="0.25">
      <c r="A2" s="65"/>
      <c r="B2" s="522" t="s">
        <v>123</v>
      </c>
      <c r="C2" s="522"/>
      <c r="D2" s="522"/>
      <c r="E2" s="522"/>
      <c r="F2" s="522"/>
      <c r="G2" s="522"/>
      <c r="H2" s="522"/>
      <c r="I2" s="522"/>
      <c r="J2" s="522"/>
      <c r="K2" s="522"/>
    </row>
    <row r="3" spans="1:17" ht="15.75" x14ac:dyDescent="0.25">
      <c r="A3" s="65"/>
      <c r="B3" s="481" t="s">
        <v>172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7" ht="15" x14ac:dyDescent="0.2">
      <c r="A4" s="65"/>
      <c r="B4" s="405" t="s">
        <v>124</v>
      </c>
      <c r="C4" s="65"/>
      <c r="D4" s="65"/>
      <c r="E4" s="65"/>
      <c r="F4" s="65"/>
      <c r="G4" s="65"/>
      <c r="H4" s="65"/>
      <c r="I4" s="65"/>
      <c r="J4" s="65"/>
      <c r="K4" s="65"/>
    </row>
    <row r="5" spans="1:17" ht="18" x14ac:dyDescent="0.25">
      <c r="A5" s="65"/>
      <c r="B5" s="187"/>
      <c r="C5" s="519" t="s">
        <v>135</v>
      </c>
      <c r="D5" s="519"/>
      <c r="E5" s="519"/>
      <c r="F5" s="519"/>
      <c r="G5" s="519"/>
      <c r="H5" s="65"/>
      <c r="I5" s="65"/>
      <c r="J5" s="65"/>
      <c r="K5" s="65"/>
    </row>
    <row r="6" spans="1:17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7" ht="32.25" customHeight="1" x14ac:dyDescent="0.2">
      <c r="A7" s="65"/>
      <c r="B7" s="520" t="str">
        <f>'Rapport trimestriel'!A3</f>
        <v>Université et titre du projet:</v>
      </c>
      <c r="C7" s="520"/>
      <c r="D7" s="520"/>
      <c r="E7" s="521" t="str">
        <f>'Rapport trimestriel'!B3</f>
        <v>Sélectionnez de la liste</v>
      </c>
      <c r="F7" s="521"/>
      <c r="G7" s="521"/>
      <c r="H7" s="521"/>
      <c r="I7" s="521"/>
      <c r="J7" s="521"/>
      <c r="K7" s="521"/>
    </row>
    <row r="8" spans="1:17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Q8" s="181"/>
    </row>
    <row r="9" spans="1:17" x14ac:dyDescent="0.2">
      <c r="B9" s="523" t="s">
        <v>140</v>
      </c>
      <c r="C9" s="523"/>
      <c r="D9" s="523"/>
      <c r="E9" s="523"/>
      <c r="F9" s="523"/>
      <c r="G9" s="1">
        <v>0</v>
      </c>
    </row>
    <row r="10" spans="1:17" x14ac:dyDescent="0.2">
      <c r="G10" s="1"/>
    </row>
    <row r="11" spans="1:17" x14ac:dyDescent="0.2">
      <c r="B11" s="452" t="s">
        <v>141</v>
      </c>
      <c r="G11" s="1">
        <v>0</v>
      </c>
    </row>
    <row r="12" spans="1:17" ht="13.5" thickBot="1" x14ac:dyDescent="0.25">
      <c r="A12" s="65"/>
      <c r="B12" s="65"/>
      <c r="C12" s="65"/>
      <c r="D12" s="65"/>
      <c r="E12" s="65"/>
      <c r="F12" s="65"/>
      <c r="G12" s="70"/>
      <c r="H12" s="65"/>
      <c r="I12" s="65"/>
      <c r="J12" s="65"/>
      <c r="K12" s="65"/>
    </row>
    <row r="13" spans="1:17" x14ac:dyDescent="0.2">
      <c r="A13" s="65"/>
      <c r="B13" s="453" t="s">
        <v>142</v>
      </c>
      <c r="C13" s="71"/>
      <c r="D13" s="71"/>
      <c r="E13" s="71"/>
      <c r="F13" s="71"/>
      <c r="G13" s="72">
        <f>SUM(G9+G11)</f>
        <v>0</v>
      </c>
      <c r="H13" s="188" t="s">
        <v>2</v>
      </c>
      <c r="I13" s="65"/>
      <c r="J13" s="65"/>
      <c r="K13" s="65"/>
    </row>
    <row r="14" spans="1:17" x14ac:dyDescent="0.2">
      <c r="A14" s="65"/>
      <c r="B14" s="65"/>
      <c r="C14" s="65"/>
      <c r="D14" s="65"/>
      <c r="E14" s="65"/>
      <c r="F14" s="65"/>
      <c r="G14" s="70"/>
      <c r="H14" s="65"/>
      <c r="I14" s="65"/>
      <c r="J14" s="65"/>
      <c r="K14" s="65"/>
    </row>
    <row r="15" spans="1:17" s="11" customFormat="1" x14ac:dyDescent="0.2">
      <c r="A15" s="191"/>
      <c r="B15" s="454" t="s">
        <v>143</v>
      </c>
      <c r="C15" s="191"/>
      <c r="D15" s="191"/>
      <c r="E15" s="191"/>
      <c r="F15" s="191"/>
      <c r="G15" s="192">
        <f>'Rapport trimestriel'!C69+'Rapport trimestriel'!D69+'Rapport trimestriel'!E69+'Rapport trimestriel'!F69+'Rapport trimestriel'!H69+'Rapport trimestriel'!I69+'Rapport trimestriel'!J69+'Rapport trimestriel'!K69+'Rapport trimestriel'!M69+'Rapport trimestriel'!N69+'Rapport trimestriel'!O69</f>
        <v>0</v>
      </c>
      <c r="H15" s="191"/>
      <c r="I15" s="191"/>
      <c r="J15" s="191"/>
      <c r="K15" s="191"/>
    </row>
    <row r="16" spans="1:17" ht="13.5" thickBot="1" x14ac:dyDescent="0.25">
      <c r="A16" s="65"/>
      <c r="B16" s="65"/>
      <c r="C16" s="65"/>
      <c r="D16" s="65"/>
      <c r="E16" s="65"/>
      <c r="F16" s="65"/>
      <c r="G16" s="70"/>
      <c r="H16" s="65"/>
      <c r="I16" s="65"/>
      <c r="J16" s="65"/>
      <c r="K16" s="65"/>
    </row>
    <row r="17" spans="1:11" x14ac:dyDescent="0.2">
      <c r="A17" s="65"/>
      <c r="B17" s="455" t="s">
        <v>144</v>
      </c>
      <c r="C17" s="71"/>
      <c r="D17" s="71"/>
      <c r="E17" s="71"/>
      <c r="F17" s="71"/>
      <c r="G17" s="72">
        <f>SUM(G13-G15)</f>
        <v>0</v>
      </c>
      <c r="H17" s="65"/>
      <c r="I17" s="65"/>
      <c r="J17" s="65"/>
      <c r="K17" s="65"/>
    </row>
    <row r="18" spans="1:11" x14ac:dyDescent="0.2">
      <c r="A18" s="65"/>
      <c r="B18" s="65"/>
      <c r="C18" s="65"/>
      <c r="D18" s="65"/>
      <c r="E18" s="65"/>
      <c r="F18" s="65"/>
      <c r="G18" s="70"/>
      <c r="H18" s="65"/>
      <c r="I18" s="65"/>
      <c r="J18" s="65"/>
      <c r="K18" s="65"/>
    </row>
    <row r="19" spans="1:11" s="11" customFormat="1" x14ac:dyDescent="0.2">
      <c r="A19" s="193"/>
      <c r="B19" s="456" t="s">
        <v>145</v>
      </c>
      <c r="C19" s="191"/>
      <c r="D19" s="526" t="s">
        <v>159</v>
      </c>
      <c r="E19" s="526"/>
      <c r="F19" s="191"/>
      <c r="G19" s="192">
        <f>'Rapport trimestriel'!P69</f>
        <v>0</v>
      </c>
      <c r="H19" s="194"/>
      <c r="I19" s="191"/>
      <c r="J19" s="191"/>
      <c r="K19" s="191"/>
    </row>
    <row r="20" spans="1:11" s="11" customFormat="1" x14ac:dyDescent="0.2">
      <c r="A20" s="193"/>
      <c r="B20" s="457" t="s">
        <v>145</v>
      </c>
      <c r="C20" s="191"/>
      <c r="D20" s="292" t="s">
        <v>158</v>
      </c>
      <c r="E20" s="200"/>
      <c r="F20" s="191"/>
      <c r="G20" s="192">
        <f>'Rapport trimestriel'!R69</f>
        <v>0</v>
      </c>
      <c r="H20" s="194"/>
      <c r="I20" s="191"/>
      <c r="J20" s="191"/>
      <c r="K20" s="191"/>
    </row>
    <row r="21" spans="1:11" x14ac:dyDescent="0.2">
      <c r="A21" s="65"/>
      <c r="B21" s="189"/>
      <c r="C21" s="189"/>
      <c r="D21" s="189"/>
      <c r="E21" s="189"/>
      <c r="F21" s="189"/>
      <c r="G21" s="190"/>
      <c r="H21" s="65"/>
      <c r="I21" s="65"/>
      <c r="J21" s="65"/>
      <c r="K21" s="65"/>
    </row>
    <row r="22" spans="1:11" ht="13.5" thickBot="1" x14ac:dyDescent="0.25">
      <c r="A22" s="65"/>
      <c r="B22" s="65"/>
      <c r="C22" s="65"/>
      <c r="D22" s="65"/>
      <c r="E22" s="65"/>
      <c r="F22" s="65"/>
      <c r="G22" s="70"/>
      <c r="H22" s="65"/>
      <c r="I22" s="65"/>
      <c r="J22" s="65"/>
      <c r="K22" s="65"/>
    </row>
    <row r="23" spans="1:11" ht="27" customHeight="1" thickTop="1" x14ac:dyDescent="0.2">
      <c r="A23" s="65"/>
      <c r="B23" s="518" t="s">
        <v>148</v>
      </c>
      <c r="C23" s="518"/>
      <c r="D23" s="518"/>
      <c r="E23" s="518"/>
      <c r="F23" s="518"/>
      <c r="G23" s="73">
        <f>G19+G20-G17</f>
        <v>0</v>
      </c>
      <c r="H23" s="188" t="s">
        <v>3</v>
      </c>
      <c r="I23" s="65"/>
      <c r="J23" s="65"/>
      <c r="K23" s="65"/>
    </row>
    <row r="24" spans="1:11" x14ac:dyDescent="0.2">
      <c r="A24" s="65"/>
      <c r="B24" s="65"/>
      <c r="C24" s="65"/>
      <c r="D24" s="65"/>
      <c r="E24" s="65"/>
      <c r="F24" s="65"/>
      <c r="G24" s="70"/>
      <c r="H24" s="65"/>
      <c r="I24" s="65"/>
      <c r="J24" s="65"/>
      <c r="K24" s="65"/>
    </row>
    <row r="25" spans="1:11" x14ac:dyDescent="0.2">
      <c r="A25" s="65"/>
      <c r="B25" s="417" t="s">
        <v>149</v>
      </c>
      <c r="C25" s="74"/>
      <c r="D25" s="74"/>
      <c r="E25" s="74"/>
      <c r="F25" s="74"/>
      <c r="G25" s="75">
        <f>'Rapport trimestriel'!B69</f>
        <v>0</v>
      </c>
      <c r="H25" s="65"/>
      <c r="I25" s="65"/>
      <c r="J25" s="65"/>
      <c r="K25" s="65"/>
    </row>
    <row r="26" spans="1:11" x14ac:dyDescent="0.2">
      <c r="A26" s="65"/>
      <c r="B26" s="418" t="s">
        <v>153</v>
      </c>
      <c r="C26" s="77"/>
      <c r="D26" s="77"/>
      <c r="E26" s="77"/>
      <c r="F26" s="77"/>
      <c r="G26" s="78">
        <f>G25*0.1*-1</f>
        <v>0</v>
      </c>
      <c r="H26" s="65"/>
      <c r="I26" s="65"/>
      <c r="J26" s="65"/>
      <c r="K26" s="65"/>
    </row>
    <row r="27" spans="1:11" x14ac:dyDescent="0.2">
      <c r="A27" s="65"/>
      <c r="B27" s="419" t="s">
        <v>152</v>
      </c>
      <c r="C27" s="80"/>
      <c r="D27" s="80"/>
      <c r="E27" s="80"/>
      <c r="F27" s="80"/>
      <c r="G27" s="81">
        <f>G25+G26</f>
        <v>0</v>
      </c>
      <c r="H27" s="65"/>
      <c r="I27" s="65"/>
      <c r="J27" s="65"/>
      <c r="K27" s="65"/>
    </row>
    <row r="28" spans="1:1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2" spans="1:11" x14ac:dyDescent="0.2">
      <c r="A32" s="180"/>
    </row>
    <row r="33" spans="1:1" x14ac:dyDescent="0.2">
      <c r="A33" s="180"/>
    </row>
    <row r="34" spans="1:1" x14ac:dyDescent="0.2">
      <c r="A34" s="180"/>
    </row>
    <row r="35" spans="1:1" x14ac:dyDescent="0.2">
      <c r="A35" s="180"/>
    </row>
    <row r="36" spans="1:1" x14ac:dyDescent="0.2">
      <c r="A36" s="180"/>
    </row>
    <row r="37" spans="1:1" x14ac:dyDescent="0.2">
      <c r="A37" s="180"/>
    </row>
    <row r="38" spans="1:1" x14ac:dyDescent="0.2">
      <c r="A38" s="180"/>
    </row>
    <row r="39" spans="1:1" x14ac:dyDescent="0.2">
      <c r="A39" s="180"/>
    </row>
  </sheetData>
  <sheetProtection password="CCA6" sheet="1" objects="1" scenarios="1" formatCells="0" formatColumns="0" formatRows="0" insertColumns="0" insertRows="0" insertHyperlinks="0" sort="0" pivotTables="0"/>
  <mergeCells count="7">
    <mergeCell ref="B2:K2"/>
    <mergeCell ref="B9:F9"/>
    <mergeCell ref="B23:F23"/>
    <mergeCell ref="C5:G5"/>
    <mergeCell ref="B7:D7"/>
    <mergeCell ref="E7:K7"/>
    <mergeCell ref="D19:E19"/>
  </mergeCells>
  <pageMargins left="0.75" right="0.75" top="1" bottom="1" header="0.5" footer="0.5"/>
  <pageSetup scale="8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9"/>
  <sheetViews>
    <sheetView view="pageBreakPreview" zoomScaleNormal="100" zoomScaleSheetLayoutView="100" workbookViewId="0">
      <selection activeCell="A3" sqref="A3:XFD3"/>
    </sheetView>
  </sheetViews>
  <sheetFormatPr defaultRowHeight="12.75" x14ac:dyDescent="0.2"/>
  <cols>
    <col min="1" max="1" width="9.42578125" style="5" customWidth="1"/>
    <col min="2" max="2" width="9.140625" style="5"/>
    <col min="3" max="3" width="9.7109375" style="5" customWidth="1"/>
    <col min="4" max="4" width="9.42578125" style="5" customWidth="1"/>
    <col min="5" max="5" width="9.140625" style="5"/>
    <col min="6" max="6" width="10.42578125" style="5" customWidth="1"/>
    <col min="7" max="7" width="12" style="5" customWidth="1"/>
    <col min="8" max="9" width="9.140625" style="5"/>
    <col min="10" max="10" width="6.5703125" style="5" customWidth="1"/>
    <col min="11" max="16384" width="9.140625" style="5"/>
  </cols>
  <sheetData>
    <row r="1" spans="1:17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15.75" x14ac:dyDescent="0.25">
      <c r="A2" s="65"/>
      <c r="B2" s="522" t="s">
        <v>123</v>
      </c>
      <c r="C2" s="522"/>
      <c r="D2" s="522"/>
      <c r="E2" s="522"/>
      <c r="F2" s="522"/>
      <c r="G2" s="522"/>
      <c r="H2" s="522"/>
      <c r="I2" s="522"/>
      <c r="J2" s="522"/>
      <c r="K2" s="522"/>
    </row>
    <row r="3" spans="1:17" ht="15.75" x14ac:dyDescent="0.25">
      <c r="A3" s="65"/>
      <c r="B3" s="481" t="s">
        <v>172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7" ht="15" x14ac:dyDescent="0.2">
      <c r="A4" s="65"/>
      <c r="B4" s="406" t="s">
        <v>124</v>
      </c>
      <c r="C4" s="65"/>
      <c r="D4" s="65"/>
      <c r="E4" s="65"/>
      <c r="F4" s="65"/>
      <c r="G4" s="65"/>
      <c r="H4" s="65"/>
      <c r="I4" s="65"/>
      <c r="J4" s="65"/>
      <c r="K4" s="65"/>
    </row>
    <row r="5" spans="1:17" ht="18" x14ac:dyDescent="0.25">
      <c r="A5" s="65"/>
      <c r="B5" s="187"/>
      <c r="C5" s="519" t="s">
        <v>136</v>
      </c>
      <c r="D5" s="519"/>
      <c r="E5" s="519"/>
      <c r="F5" s="519"/>
      <c r="G5" s="519"/>
      <c r="H5" s="65"/>
      <c r="I5" s="65"/>
      <c r="J5" s="65"/>
      <c r="K5" s="65"/>
    </row>
    <row r="6" spans="1:17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7" ht="32.25" customHeight="1" x14ac:dyDescent="0.2">
      <c r="A7" s="65"/>
      <c r="B7" s="520" t="str">
        <f>'Rapport trimestriel'!A3</f>
        <v>Université et titre du projet:</v>
      </c>
      <c r="C7" s="520"/>
      <c r="D7" s="520"/>
      <c r="E7" s="521" t="str">
        <f>'Rapport trimestriel'!B3</f>
        <v>Sélectionnez de la liste</v>
      </c>
      <c r="F7" s="521"/>
      <c r="G7" s="521"/>
      <c r="H7" s="521"/>
      <c r="I7" s="521"/>
      <c r="J7" s="521"/>
      <c r="K7" s="521"/>
    </row>
    <row r="8" spans="1:17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Q8" s="181"/>
    </row>
    <row r="9" spans="1:17" ht="26.25" customHeight="1" x14ac:dyDescent="0.2">
      <c r="B9" s="523" t="s">
        <v>140</v>
      </c>
      <c r="C9" s="523"/>
      <c r="D9" s="523"/>
      <c r="E9" s="523"/>
      <c r="F9" s="523"/>
      <c r="G9" s="1">
        <v>0</v>
      </c>
    </row>
    <row r="10" spans="1:17" x14ac:dyDescent="0.2">
      <c r="G10" s="1"/>
    </row>
    <row r="11" spans="1:17" x14ac:dyDescent="0.2">
      <c r="B11" s="451" t="s">
        <v>141</v>
      </c>
      <c r="G11" s="1">
        <v>0</v>
      </c>
    </row>
    <row r="12" spans="1:17" ht="13.5" thickBot="1" x14ac:dyDescent="0.25">
      <c r="A12" s="65"/>
      <c r="B12" s="65"/>
      <c r="C12" s="65"/>
      <c r="D12" s="65"/>
      <c r="E12" s="65"/>
      <c r="F12" s="65"/>
      <c r="G12" s="70"/>
      <c r="H12" s="65"/>
      <c r="I12" s="65"/>
      <c r="J12" s="65"/>
      <c r="K12" s="65"/>
    </row>
    <row r="13" spans="1:17" x14ac:dyDescent="0.2">
      <c r="A13" s="65"/>
      <c r="B13" s="71" t="s">
        <v>142</v>
      </c>
      <c r="C13" s="71"/>
      <c r="D13" s="71"/>
      <c r="E13" s="71"/>
      <c r="F13" s="71"/>
      <c r="G13" s="72">
        <f>SUM(G9+G11)</f>
        <v>0</v>
      </c>
      <c r="H13" s="188" t="s">
        <v>2</v>
      </c>
      <c r="I13" s="65"/>
      <c r="J13" s="65"/>
      <c r="K13" s="65"/>
    </row>
    <row r="14" spans="1:17" x14ac:dyDescent="0.2">
      <c r="A14" s="65"/>
      <c r="B14" s="65"/>
      <c r="C14" s="65"/>
      <c r="D14" s="65"/>
      <c r="E14" s="65"/>
      <c r="F14" s="65"/>
      <c r="G14" s="70"/>
      <c r="H14" s="65"/>
      <c r="I14" s="65"/>
      <c r="J14" s="65"/>
      <c r="K14" s="65"/>
    </row>
    <row r="15" spans="1:17" s="11" customFormat="1" x14ac:dyDescent="0.2">
      <c r="A15" s="191"/>
      <c r="B15" s="450" t="s">
        <v>143</v>
      </c>
      <c r="C15" s="191"/>
      <c r="D15" s="191"/>
      <c r="E15" s="191"/>
      <c r="F15" s="191"/>
      <c r="G15" s="192">
        <f>'Rapport trimestriel'!C69+'Rapport trimestriel'!D69+'Rapport trimestriel'!E69+'Rapport trimestriel'!F69+'Rapport trimestriel'!H69+'Rapport trimestriel'!I69+'Rapport trimestriel'!J69+'Rapport trimestriel'!K69+'Rapport trimestriel'!M69+'Rapport trimestriel'!N69+'Rapport trimestriel'!O69+'Rapport trimestriel'!P69</f>
        <v>0</v>
      </c>
      <c r="H15" s="191"/>
      <c r="I15" s="191"/>
      <c r="J15" s="191"/>
      <c r="K15" s="191"/>
    </row>
    <row r="16" spans="1:17" ht="13.5" thickBot="1" x14ac:dyDescent="0.25">
      <c r="A16" s="65"/>
      <c r="B16" s="65"/>
      <c r="C16" s="65"/>
      <c r="D16" s="65"/>
      <c r="E16" s="65"/>
      <c r="F16" s="65"/>
      <c r="G16" s="70"/>
      <c r="H16" s="65"/>
      <c r="I16" s="65"/>
      <c r="J16" s="65"/>
      <c r="K16" s="65"/>
    </row>
    <row r="17" spans="1:11" x14ac:dyDescent="0.2">
      <c r="A17" s="65"/>
      <c r="B17" s="449" t="s">
        <v>144</v>
      </c>
      <c r="C17" s="71"/>
      <c r="D17" s="71"/>
      <c r="E17" s="71"/>
      <c r="F17" s="71"/>
      <c r="G17" s="72">
        <f>SUM(G13-G15)</f>
        <v>0</v>
      </c>
      <c r="H17" s="65"/>
      <c r="I17" s="65"/>
      <c r="J17" s="65"/>
      <c r="K17" s="65"/>
    </row>
    <row r="18" spans="1:11" x14ac:dyDescent="0.2">
      <c r="A18" s="65"/>
      <c r="B18" s="65"/>
      <c r="C18" s="65"/>
      <c r="D18" s="65"/>
      <c r="E18" s="65"/>
      <c r="F18" s="65"/>
      <c r="G18" s="70"/>
      <c r="H18" s="65"/>
      <c r="I18" s="65"/>
      <c r="J18" s="65"/>
      <c r="K18" s="65"/>
    </row>
    <row r="19" spans="1:11" s="11" customFormat="1" x14ac:dyDescent="0.2">
      <c r="A19" s="193"/>
      <c r="B19" s="447" t="s">
        <v>145</v>
      </c>
      <c r="C19" s="191"/>
      <c r="D19" s="526" t="s">
        <v>158</v>
      </c>
      <c r="E19" s="526"/>
      <c r="F19" s="191"/>
      <c r="G19" s="192">
        <f>'Rapport trimestriel'!R69</f>
        <v>0</v>
      </c>
      <c r="H19" s="194"/>
      <c r="I19" s="191"/>
      <c r="J19" s="191"/>
      <c r="K19" s="191"/>
    </row>
    <row r="20" spans="1:11" s="11" customFormat="1" x14ac:dyDescent="0.2">
      <c r="A20" s="193"/>
      <c r="B20" s="448" t="s">
        <v>145</v>
      </c>
      <c r="C20" s="191"/>
      <c r="D20" s="292" t="s">
        <v>156</v>
      </c>
      <c r="E20" s="200"/>
      <c r="F20" s="191"/>
      <c r="G20" s="192">
        <f>'Rapport trimestriel'!S69</f>
        <v>0</v>
      </c>
      <c r="H20" s="194"/>
      <c r="I20" s="191"/>
      <c r="J20" s="191"/>
      <c r="K20" s="191"/>
    </row>
    <row r="21" spans="1:11" x14ac:dyDescent="0.2">
      <c r="A21" s="65"/>
      <c r="B21" s="189"/>
      <c r="C21" s="189"/>
      <c r="D21" s="189"/>
      <c r="E21" s="189"/>
      <c r="F21" s="189"/>
      <c r="G21" s="190"/>
      <c r="H21" s="65"/>
      <c r="I21" s="65"/>
      <c r="J21" s="65"/>
      <c r="K21" s="65"/>
    </row>
    <row r="22" spans="1:11" ht="13.5" thickBot="1" x14ac:dyDescent="0.25">
      <c r="A22" s="65"/>
      <c r="B22" s="65"/>
      <c r="C22" s="65"/>
      <c r="D22" s="65"/>
      <c r="E22" s="65"/>
      <c r="F22" s="65"/>
      <c r="G22" s="70"/>
      <c r="H22" s="65"/>
      <c r="I22" s="65"/>
      <c r="J22" s="65"/>
      <c r="K22" s="65"/>
    </row>
    <row r="23" spans="1:11" ht="25.5" customHeight="1" thickTop="1" x14ac:dyDescent="0.2">
      <c r="A23" s="65"/>
      <c r="B23" s="518" t="s">
        <v>148</v>
      </c>
      <c r="C23" s="518"/>
      <c r="D23" s="518"/>
      <c r="E23" s="518"/>
      <c r="F23" s="518"/>
      <c r="G23" s="73">
        <f>G19+G20-G17</f>
        <v>0</v>
      </c>
      <c r="H23" s="188" t="s">
        <v>3</v>
      </c>
      <c r="I23" s="65"/>
      <c r="J23" s="65"/>
      <c r="K23" s="65"/>
    </row>
    <row r="24" spans="1:11" x14ac:dyDescent="0.2">
      <c r="A24" s="65"/>
      <c r="B24" s="65"/>
      <c r="C24" s="65"/>
      <c r="D24" s="65"/>
      <c r="E24" s="65"/>
      <c r="F24" s="65"/>
      <c r="G24" s="70"/>
      <c r="H24" s="65"/>
      <c r="I24" s="65"/>
      <c r="J24" s="65"/>
      <c r="K24" s="65"/>
    </row>
    <row r="25" spans="1:11" x14ac:dyDescent="0.2">
      <c r="A25" s="65"/>
      <c r="B25" s="420" t="s">
        <v>149</v>
      </c>
      <c r="C25" s="74"/>
      <c r="D25" s="74"/>
      <c r="E25" s="74"/>
      <c r="F25" s="74"/>
      <c r="G25" s="75">
        <f>'Rapport trimestriel'!B69</f>
        <v>0</v>
      </c>
      <c r="H25" s="65"/>
      <c r="I25" s="65"/>
      <c r="J25" s="65"/>
      <c r="K25" s="65"/>
    </row>
    <row r="26" spans="1:11" x14ac:dyDescent="0.2">
      <c r="A26" s="65"/>
      <c r="B26" s="421" t="s">
        <v>153</v>
      </c>
      <c r="C26" s="77"/>
      <c r="D26" s="77"/>
      <c r="E26" s="77"/>
      <c r="F26" s="77"/>
      <c r="G26" s="78">
        <f>G25*0.1*-1</f>
        <v>0</v>
      </c>
      <c r="H26" s="65"/>
      <c r="I26" s="65"/>
      <c r="J26" s="65"/>
      <c r="K26" s="65"/>
    </row>
    <row r="27" spans="1:11" x14ac:dyDescent="0.2">
      <c r="A27" s="65"/>
      <c r="B27" s="422" t="s">
        <v>152</v>
      </c>
      <c r="C27" s="80"/>
      <c r="D27" s="80"/>
      <c r="E27" s="80"/>
      <c r="F27" s="80"/>
      <c r="G27" s="81">
        <f>G25+G26</f>
        <v>0</v>
      </c>
      <c r="H27" s="65"/>
      <c r="I27" s="65"/>
      <c r="J27" s="65"/>
      <c r="K27" s="65"/>
    </row>
    <row r="28" spans="1:1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2" spans="1:11" x14ac:dyDescent="0.2">
      <c r="A32" s="180"/>
    </row>
    <row r="33" spans="1:1" x14ac:dyDescent="0.2">
      <c r="A33" s="180"/>
    </row>
    <row r="34" spans="1:1" x14ac:dyDescent="0.2">
      <c r="A34" s="180"/>
    </row>
    <row r="35" spans="1:1" x14ac:dyDescent="0.2">
      <c r="A35" s="180"/>
    </row>
    <row r="36" spans="1:1" x14ac:dyDescent="0.2">
      <c r="A36" s="180"/>
    </row>
    <row r="37" spans="1:1" x14ac:dyDescent="0.2">
      <c r="A37" s="180"/>
    </row>
    <row r="38" spans="1:1" x14ac:dyDescent="0.2">
      <c r="A38" s="180"/>
    </row>
    <row r="39" spans="1:1" x14ac:dyDescent="0.2">
      <c r="A39" s="180"/>
    </row>
  </sheetData>
  <sheetProtection password="CCA6" sheet="1" objects="1" scenarios="1" formatCells="0" formatColumns="0" formatRows="0" insertColumns="0" insertRows="0" insertHyperlinks="0" sort="0" pivotTables="0"/>
  <mergeCells count="7">
    <mergeCell ref="B2:K2"/>
    <mergeCell ref="B23:F23"/>
    <mergeCell ref="B9:F9"/>
    <mergeCell ref="C5:G5"/>
    <mergeCell ref="B7:D7"/>
    <mergeCell ref="E7:K7"/>
    <mergeCell ref="D19:E19"/>
  </mergeCells>
  <pageMargins left="0.75" right="0.75" top="1" bottom="1" header="0.5" footer="0.5"/>
  <pageSetup scale="8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9"/>
  <sheetViews>
    <sheetView view="pageBreakPreview" zoomScaleNormal="100" zoomScaleSheetLayoutView="100" workbookViewId="0">
      <selection activeCell="A3" sqref="A3:XFD3"/>
    </sheetView>
  </sheetViews>
  <sheetFormatPr defaultRowHeight="12.75" x14ac:dyDescent="0.2"/>
  <cols>
    <col min="1" max="1" width="8.5703125" style="5" customWidth="1"/>
    <col min="2" max="2" width="9.140625" style="5"/>
    <col min="3" max="3" width="9.7109375" style="5" customWidth="1"/>
    <col min="4" max="4" width="9.42578125" style="5" customWidth="1"/>
    <col min="5" max="5" width="9.140625" style="5"/>
    <col min="6" max="6" width="10.7109375" style="5" customWidth="1"/>
    <col min="7" max="7" width="12" style="5" customWidth="1"/>
    <col min="8" max="9" width="9.140625" style="5"/>
    <col min="10" max="10" width="6.5703125" style="5" customWidth="1"/>
    <col min="11" max="16384" width="9.140625" style="5"/>
  </cols>
  <sheetData>
    <row r="1" spans="1:17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15.75" x14ac:dyDescent="0.25">
      <c r="A2" s="65"/>
      <c r="B2" s="522" t="s">
        <v>123</v>
      </c>
      <c r="C2" s="522"/>
      <c r="D2" s="522"/>
      <c r="E2" s="522"/>
      <c r="F2" s="522"/>
      <c r="G2" s="522"/>
      <c r="H2" s="522"/>
      <c r="I2" s="522"/>
      <c r="J2" s="522"/>
      <c r="K2" s="522"/>
    </row>
    <row r="3" spans="1:17" ht="15.75" x14ac:dyDescent="0.25">
      <c r="A3" s="65"/>
      <c r="B3" s="481" t="s">
        <v>172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7" ht="15" x14ac:dyDescent="0.2">
      <c r="A4" s="65"/>
      <c r="B4" s="407" t="s">
        <v>124</v>
      </c>
      <c r="C4" s="65"/>
      <c r="D4" s="65"/>
      <c r="E4" s="65"/>
      <c r="F4" s="65"/>
      <c r="G4" s="65"/>
      <c r="H4" s="65"/>
      <c r="I4" s="65"/>
      <c r="J4" s="65"/>
      <c r="K4" s="65"/>
    </row>
    <row r="5" spans="1:17" ht="18" x14ac:dyDescent="0.25">
      <c r="A5" s="65"/>
      <c r="B5" s="187"/>
      <c r="C5" s="519" t="s">
        <v>137</v>
      </c>
      <c r="D5" s="519"/>
      <c r="E5" s="519"/>
      <c r="F5" s="519"/>
      <c r="G5" s="519"/>
      <c r="H5" s="65"/>
      <c r="I5" s="65"/>
      <c r="J5" s="65"/>
      <c r="K5" s="65"/>
    </row>
    <row r="6" spans="1:17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7" ht="32.25" customHeight="1" x14ac:dyDescent="0.2">
      <c r="A7" s="65"/>
      <c r="B7" s="520" t="str">
        <f>'Rapport trimestriel'!A3</f>
        <v>Université et titre du projet:</v>
      </c>
      <c r="C7" s="520"/>
      <c r="D7" s="520"/>
      <c r="E7" s="521" t="str">
        <f>'Rapport trimestriel'!B3</f>
        <v>Sélectionnez de la liste</v>
      </c>
      <c r="F7" s="521"/>
      <c r="G7" s="521"/>
      <c r="H7" s="521"/>
      <c r="I7" s="521"/>
      <c r="J7" s="521"/>
      <c r="K7" s="521"/>
    </row>
    <row r="8" spans="1:17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Q8" s="181"/>
    </row>
    <row r="9" spans="1:17" ht="24.75" customHeight="1" x14ac:dyDescent="0.2">
      <c r="B9" s="523" t="s">
        <v>140</v>
      </c>
      <c r="C9" s="523"/>
      <c r="D9" s="523"/>
      <c r="E9" s="523"/>
      <c r="F9" s="523"/>
      <c r="G9" s="1">
        <v>0</v>
      </c>
    </row>
    <row r="10" spans="1:17" x14ac:dyDescent="0.2">
      <c r="G10" s="1"/>
    </row>
    <row r="11" spans="1:17" x14ac:dyDescent="0.2">
      <c r="B11" s="446" t="s">
        <v>141</v>
      </c>
      <c r="G11" s="1">
        <v>0</v>
      </c>
    </row>
    <row r="12" spans="1:17" ht="13.5" thickBot="1" x14ac:dyDescent="0.25">
      <c r="A12" s="65"/>
      <c r="B12" s="65"/>
      <c r="C12" s="65"/>
      <c r="D12" s="65"/>
      <c r="E12" s="65"/>
      <c r="F12" s="65"/>
      <c r="G12" s="70"/>
      <c r="H12" s="65"/>
      <c r="I12" s="65"/>
      <c r="J12" s="65"/>
      <c r="K12" s="65"/>
    </row>
    <row r="13" spans="1:17" x14ac:dyDescent="0.2">
      <c r="A13" s="65"/>
      <c r="B13" s="445" t="s">
        <v>142</v>
      </c>
      <c r="C13" s="71"/>
      <c r="D13" s="71"/>
      <c r="E13" s="71"/>
      <c r="F13" s="71"/>
      <c r="G13" s="72">
        <f>SUM(G9+G11)</f>
        <v>0</v>
      </c>
      <c r="H13" s="188" t="s">
        <v>2</v>
      </c>
      <c r="I13" s="65"/>
      <c r="J13" s="65"/>
      <c r="K13" s="65"/>
    </row>
    <row r="14" spans="1:17" x14ac:dyDescent="0.2">
      <c r="A14" s="65"/>
      <c r="B14" s="65"/>
      <c r="C14" s="65"/>
      <c r="D14" s="65"/>
      <c r="E14" s="65"/>
      <c r="F14" s="65"/>
      <c r="G14" s="70"/>
      <c r="H14" s="65"/>
      <c r="I14" s="65"/>
      <c r="J14" s="65"/>
      <c r="K14" s="65"/>
    </row>
    <row r="15" spans="1:17" s="11" customFormat="1" x14ac:dyDescent="0.2">
      <c r="A15" s="191"/>
      <c r="B15" s="444" t="s">
        <v>143</v>
      </c>
      <c r="C15" s="191"/>
      <c r="D15" s="191"/>
      <c r="E15" s="191"/>
      <c r="F15" s="191"/>
      <c r="G15" s="192">
        <f>'Rapport trimestriel'!C69+'Rapport trimestriel'!D69+'Rapport trimestriel'!E69+'Rapport trimestriel'!F69+'Rapport trimestriel'!H69+'Rapport trimestriel'!I69+'Rapport trimestriel'!J69+'Rapport trimestriel'!K69+'Rapport trimestriel'!M69+'Rapport trimestriel'!N69+'Rapport trimestriel'!O69+'Rapport trimestriel'!P69+'Rapport trimestriel'!R69</f>
        <v>0</v>
      </c>
      <c r="H15" s="191"/>
      <c r="I15" s="191"/>
      <c r="J15" s="191"/>
      <c r="K15" s="191"/>
    </row>
    <row r="16" spans="1:17" ht="13.5" thickBot="1" x14ac:dyDescent="0.25">
      <c r="A16" s="65"/>
      <c r="B16" s="65"/>
      <c r="C16" s="65"/>
      <c r="D16" s="65"/>
      <c r="E16" s="65"/>
      <c r="F16" s="65"/>
      <c r="G16" s="70"/>
      <c r="H16" s="65"/>
      <c r="I16" s="65"/>
      <c r="J16" s="65"/>
      <c r="K16" s="65"/>
    </row>
    <row r="17" spans="1:11" x14ac:dyDescent="0.2">
      <c r="A17" s="65"/>
      <c r="B17" s="443" t="s">
        <v>144</v>
      </c>
      <c r="C17" s="71"/>
      <c r="D17" s="71"/>
      <c r="E17" s="71"/>
      <c r="F17" s="71"/>
      <c r="G17" s="72">
        <f>SUM(G13-G15)</f>
        <v>0</v>
      </c>
      <c r="H17" s="65"/>
      <c r="I17" s="65"/>
      <c r="J17" s="65"/>
      <c r="K17" s="65"/>
    </row>
    <row r="18" spans="1:11" x14ac:dyDescent="0.2">
      <c r="A18" s="65"/>
      <c r="B18" s="65"/>
      <c r="C18" s="65"/>
      <c r="D18" s="65"/>
      <c r="E18" s="65"/>
      <c r="F18" s="65"/>
      <c r="G18" s="70"/>
      <c r="H18" s="65"/>
      <c r="I18" s="65"/>
      <c r="J18" s="65"/>
      <c r="K18" s="65"/>
    </row>
    <row r="19" spans="1:11" s="11" customFormat="1" x14ac:dyDescent="0.2">
      <c r="A19" s="193"/>
      <c r="B19" s="441" t="s">
        <v>145</v>
      </c>
      <c r="C19" s="191"/>
      <c r="D19" s="526" t="s">
        <v>156</v>
      </c>
      <c r="E19" s="526"/>
      <c r="F19" s="191"/>
      <c r="G19" s="192">
        <f>'Rapport trimestriel'!S69</f>
        <v>0</v>
      </c>
      <c r="H19" s="194"/>
      <c r="I19" s="191"/>
      <c r="J19" s="191"/>
      <c r="K19" s="191"/>
    </row>
    <row r="20" spans="1:11" s="11" customFormat="1" x14ac:dyDescent="0.2">
      <c r="A20" s="193"/>
      <c r="B20" s="442" t="s">
        <v>145</v>
      </c>
      <c r="C20" s="191"/>
      <c r="D20" s="292" t="s">
        <v>157</v>
      </c>
      <c r="E20" s="200"/>
      <c r="F20" s="191"/>
      <c r="G20" s="192">
        <f>'Rapport trimestriel'!T69</f>
        <v>0</v>
      </c>
      <c r="H20" s="194"/>
      <c r="I20" s="191"/>
      <c r="J20" s="191"/>
      <c r="K20" s="191"/>
    </row>
    <row r="21" spans="1:11" x14ac:dyDescent="0.2">
      <c r="A21" s="65"/>
      <c r="B21" s="189"/>
      <c r="C21" s="189"/>
      <c r="D21" s="189"/>
      <c r="E21" s="189"/>
      <c r="F21" s="189"/>
      <c r="G21" s="190"/>
      <c r="H21" s="65"/>
      <c r="I21" s="65"/>
      <c r="J21" s="65"/>
      <c r="K21" s="65"/>
    </row>
    <row r="22" spans="1:11" ht="13.5" thickBot="1" x14ac:dyDescent="0.25">
      <c r="A22" s="65"/>
      <c r="B22" s="65"/>
      <c r="C22" s="65"/>
      <c r="D22" s="65"/>
      <c r="E22" s="65"/>
      <c r="F22" s="65"/>
      <c r="G22" s="70"/>
      <c r="H22" s="65"/>
      <c r="I22" s="65"/>
      <c r="J22" s="65"/>
      <c r="K22" s="65"/>
    </row>
    <row r="23" spans="1:11" ht="24" customHeight="1" thickTop="1" x14ac:dyDescent="0.2">
      <c r="A23" s="65"/>
      <c r="B23" s="518" t="s">
        <v>148</v>
      </c>
      <c r="C23" s="518"/>
      <c r="D23" s="518"/>
      <c r="E23" s="518"/>
      <c r="F23" s="518"/>
      <c r="G23" s="73">
        <f>G19+G20-G17</f>
        <v>0</v>
      </c>
      <c r="H23" s="188" t="s">
        <v>3</v>
      </c>
      <c r="I23" s="65"/>
      <c r="J23" s="65"/>
      <c r="K23" s="65"/>
    </row>
    <row r="24" spans="1:11" x14ac:dyDescent="0.2">
      <c r="A24" s="65"/>
      <c r="B24" s="65"/>
      <c r="C24" s="65"/>
      <c r="D24" s="65"/>
      <c r="E24" s="65"/>
      <c r="F24" s="65"/>
      <c r="G24" s="70"/>
      <c r="H24" s="65"/>
      <c r="I24" s="65"/>
      <c r="J24" s="65"/>
      <c r="K24" s="65"/>
    </row>
    <row r="25" spans="1:11" x14ac:dyDescent="0.2">
      <c r="A25" s="65"/>
      <c r="B25" s="423" t="s">
        <v>149</v>
      </c>
      <c r="C25" s="74"/>
      <c r="D25" s="74"/>
      <c r="E25" s="74"/>
      <c r="F25" s="74"/>
      <c r="G25" s="75">
        <f>'Rapport trimestriel'!B69</f>
        <v>0</v>
      </c>
      <c r="H25" s="65"/>
      <c r="I25" s="65"/>
      <c r="J25" s="65"/>
      <c r="K25" s="65"/>
    </row>
    <row r="26" spans="1:11" x14ac:dyDescent="0.2">
      <c r="A26" s="65"/>
      <c r="B26" s="424" t="s">
        <v>153</v>
      </c>
      <c r="C26" s="77"/>
      <c r="D26" s="77"/>
      <c r="E26" s="77"/>
      <c r="F26" s="77"/>
      <c r="G26" s="78">
        <f>G25*0.1*-1</f>
        <v>0</v>
      </c>
      <c r="H26" s="65"/>
      <c r="I26" s="65"/>
      <c r="J26" s="65"/>
      <c r="K26" s="65"/>
    </row>
    <row r="27" spans="1:11" x14ac:dyDescent="0.2">
      <c r="A27" s="65"/>
      <c r="B27" s="425" t="s">
        <v>152</v>
      </c>
      <c r="C27" s="80"/>
      <c r="D27" s="80"/>
      <c r="E27" s="80"/>
      <c r="F27" s="80"/>
      <c r="G27" s="81">
        <f>G25+G26</f>
        <v>0</v>
      </c>
      <c r="H27" s="65"/>
      <c r="I27" s="65"/>
      <c r="J27" s="65"/>
      <c r="K27" s="65"/>
    </row>
    <row r="28" spans="1:1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2" spans="1:11" x14ac:dyDescent="0.2">
      <c r="A32" s="180"/>
    </row>
    <row r="33" spans="1:1" x14ac:dyDescent="0.2">
      <c r="A33" s="180"/>
    </row>
    <row r="34" spans="1:1" x14ac:dyDescent="0.2">
      <c r="A34" s="180"/>
    </row>
    <row r="35" spans="1:1" x14ac:dyDescent="0.2">
      <c r="A35" s="180"/>
    </row>
    <row r="36" spans="1:1" x14ac:dyDescent="0.2">
      <c r="A36" s="180"/>
    </row>
    <row r="37" spans="1:1" x14ac:dyDescent="0.2">
      <c r="A37" s="180"/>
    </row>
    <row r="38" spans="1:1" x14ac:dyDescent="0.2">
      <c r="A38" s="180"/>
    </row>
    <row r="39" spans="1:1" x14ac:dyDescent="0.2">
      <c r="A39" s="180"/>
    </row>
  </sheetData>
  <sheetProtection password="CCA6" sheet="1" objects="1" scenarios="1" formatCells="0" formatColumns="0" formatRows="0" insertColumns="0" insertRows="0" insertHyperlinks="0" sort="0" pivotTables="0"/>
  <mergeCells count="7">
    <mergeCell ref="B2:K2"/>
    <mergeCell ref="B9:F9"/>
    <mergeCell ref="B23:F23"/>
    <mergeCell ref="C5:G5"/>
    <mergeCell ref="B7:D7"/>
    <mergeCell ref="E7:K7"/>
    <mergeCell ref="D19:E19"/>
  </mergeCells>
  <pageMargins left="0.75" right="0.75" top="1" bottom="1" header="0.5" footer="0.5"/>
  <pageSetup scale="8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8"/>
  <sheetViews>
    <sheetView view="pageBreakPreview" zoomScaleNormal="100" zoomScaleSheetLayoutView="100" workbookViewId="0">
      <selection activeCell="A3" sqref="A3:XFD3"/>
    </sheetView>
  </sheetViews>
  <sheetFormatPr defaultRowHeight="12.75" x14ac:dyDescent="0.2"/>
  <cols>
    <col min="1" max="1" width="9.42578125" style="5" customWidth="1"/>
    <col min="2" max="2" width="9.140625" style="5"/>
    <col min="3" max="3" width="9.7109375" style="5" customWidth="1"/>
    <col min="4" max="4" width="9.42578125" style="5" customWidth="1"/>
    <col min="5" max="5" width="9.140625" style="5"/>
    <col min="6" max="6" width="11.42578125" style="5" customWidth="1"/>
    <col min="7" max="7" width="12" style="5" customWidth="1"/>
    <col min="8" max="9" width="9.140625" style="5"/>
    <col min="10" max="10" width="6.5703125" style="5" customWidth="1"/>
    <col min="11" max="16384" width="9.140625" style="5"/>
  </cols>
  <sheetData>
    <row r="1" spans="1:17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15.75" x14ac:dyDescent="0.25">
      <c r="A2" s="65"/>
      <c r="B2" s="522" t="s">
        <v>123</v>
      </c>
      <c r="C2" s="522"/>
      <c r="D2" s="522"/>
      <c r="E2" s="522"/>
      <c r="F2" s="522"/>
      <c r="G2" s="522"/>
      <c r="H2" s="522"/>
      <c r="I2" s="522"/>
      <c r="J2" s="522"/>
      <c r="K2" s="522"/>
    </row>
    <row r="3" spans="1:17" ht="15.75" x14ac:dyDescent="0.25">
      <c r="A3" s="65"/>
      <c r="B3" s="481" t="s">
        <v>172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7" ht="15" x14ac:dyDescent="0.2">
      <c r="A4" s="65"/>
      <c r="B4" s="408" t="s">
        <v>124</v>
      </c>
      <c r="C4" s="65"/>
      <c r="D4" s="65"/>
      <c r="E4" s="65"/>
      <c r="F4" s="65"/>
      <c r="G4" s="65"/>
      <c r="H4" s="65"/>
      <c r="I4" s="65"/>
      <c r="J4" s="65"/>
      <c r="K4" s="65"/>
    </row>
    <row r="5" spans="1:17" ht="18" x14ac:dyDescent="0.25">
      <c r="A5" s="65"/>
      <c r="B5" s="187"/>
      <c r="C5" s="519" t="s">
        <v>138</v>
      </c>
      <c r="D5" s="519"/>
      <c r="E5" s="519"/>
      <c r="F5" s="519"/>
      <c r="G5" s="519"/>
      <c r="H5" s="65"/>
      <c r="I5" s="65"/>
      <c r="J5" s="65"/>
      <c r="K5" s="65"/>
    </row>
    <row r="6" spans="1:17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7" ht="32.25" customHeight="1" x14ac:dyDescent="0.2">
      <c r="A7" s="65"/>
      <c r="B7" s="520" t="str">
        <f>'Rapport trimestriel'!A3</f>
        <v>Université et titre du projet:</v>
      </c>
      <c r="C7" s="520"/>
      <c r="D7" s="520"/>
      <c r="E7" s="521" t="str">
        <f>'Rapport trimestriel'!B3</f>
        <v>Sélectionnez de la liste</v>
      </c>
      <c r="F7" s="521"/>
      <c r="G7" s="521"/>
      <c r="H7" s="521"/>
      <c r="I7" s="521"/>
      <c r="J7" s="521"/>
      <c r="K7" s="521"/>
    </row>
    <row r="8" spans="1:17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Q8" s="181"/>
    </row>
    <row r="9" spans="1:17" x14ac:dyDescent="0.2">
      <c r="B9" s="523" t="s">
        <v>140</v>
      </c>
      <c r="C9" s="523"/>
      <c r="D9" s="523"/>
      <c r="E9" s="523"/>
      <c r="F9" s="523"/>
      <c r="G9" s="1">
        <v>0</v>
      </c>
    </row>
    <row r="10" spans="1:17" x14ac:dyDescent="0.2">
      <c r="G10" s="1"/>
    </row>
    <row r="11" spans="1:17" x14ac:dyDescent="0.2">
      <c r="B11" s="436" t="s">
        <v>141</v>
      </c>
      <c r="G11" s="1">
        <v>0</v>
      </c>
    </row>
    <row r="12" spans="1:17" ht="13.5" thickBot="1" x14ac:dyDescent="0.25">
      <c r="A12" s="65"/>
      <c r="B12" s="65"/>
      <c r="C12" s="65"/>
      <c r="D12" s="65"/>
      <c r="E12" s="65"/>
      <c r="F12" s="65"/>
      <c r="G12" s="70"/>
      <c r="H12" s="65"/>
      <c r="I12" s="65"/>
      <c r="J12" s="65"/>
      <c r="K12" s="65"/>
    </row>
    <row r="13" spans="1:17" x14ac:dyDescent="0.2">
      <c r="A13" s="65"/>
      <c r="B13" s="437" t="s">
        <v>142</v>
      </c>
      <c r="C13" s="71"/>
      <c r="D13" s="71"/>
      <c r="E13" s="71"/>
      <c r="F13" s="71"/>
      <c r="G13" s="72">
        <f>SUM(G9+G11)</f>
        <v>0</v>
      </c>
      <c r="H13" s="188" t="s">
        <v>2</v>
      </c>
      <c r="I13" s="65"/>
      <c r="J13" s="65"/>
      <c r="K13" s="65"/>
    </row>
    <row r="14" spans="1:17" x14ac:dyDescent="0.2">
      <c r="A14" s="65"/>
      <c r="B14" s="65"/>
      <c r="C14" s="65"/>
      <c r="D14" s="65"/>
      <c r="E14" s="65"/>
      <c r="F14" s="65"/>
      <c r="G14" s="70"/>
      <c r="H14" s="65"/>
      <c r="I14" s="65"/>
      <c r="J14" s="65"/>
      <c r="K14" s="65"/>
    </row>
    <row r="15" spans="1:17" s="11" customFormat="1" x14ac:dyDescent="0.2">
      <c r="A15" s="191"/>
      <c r="B15" s="438" t="s">
        <v>143</v>
      </c>
      <c r="C15" s="191"/>
      <c r="D15" s="191"/>
      <c r="E15" s="191"/>
      <c r="F15" s="191"/>
      <c r="G15" s="192">
        <f>'Rapport trimestriel'!C69+'Rapport trimestriel'!D69+'Rapport trimestriel'!E69+'Rapport trimestriel'!F69+'Rapport trimestriel'!H69+'Rapport trimestriel'!I69+'Rapport trimestriel'!J69+'Rapport trimestriel'!K69+'Rapport trimestriel'!M69+'Rapport trimestriel'!N69+'Rapport trimestriel'!O69+'Rapport trimestriel'!P69+'Rapport trimestriel'!R69+'Rapport trimestriel'!S69</f>
        <v>0</v>
      </c>
      <c r="H15" s="191"/>
      <c r="I15" s="191"/>
      <c r="J15" s="191"/>
      <c r="K15" s="191"/>
    </row>
    <row r="16" spans="1:17" ht="13.5" thickBot="1" x14ac:dyDescent="0.25">
      <c r="A16" s="65"/>
      <c r="B16" s="65"/>
      <c r="C16" s="65"/>
      <c r="D16" s="65"/>
      <c r="E16" s="65"/>
      <c r="F16" s="65"/>
      <c r="G16" s="70"/>
      <c r="H16" s="65"/>
      <c r="I16" s="65"/>
      <c r="J16" s="65"/>
      <c r="K16" s="65"/>
    </row>
    <row r="17" spans="1:11" x14ac:dyDescent="0.2">
      <c r="A17" s="65"/>
      <c r="B17" s="439" t="s">
        <v>144</v>
      </c>
      <c r="C17" s="71"/>
      <c r="D17" s="71"/>
      <c r="E17" s="71"/>
      <c r="F17" s="71"/>
      <c r="G17" s="72">
        <f>SUM(G13-G15)</f>
        <v>0</v>
      </c>
      <c r="H17" s="65"/>
      <c r="I17" s="65"/>
      <c r="J17" s="65"/>
      <c r="K17" s="65"/>
    </row>
    <row r="18" spans="1:11" x14ac:dyDescent="0.2">
      <c r="A18" s="65"/>
      <c r="B18" s="65"/>
      <c r="C18" s="65"/>
      <c r="D18" s="65"/>
      <c r="E18" s="65"/>
      <c r="F18" s="65"/>
      <c r="G18" s="70"/>
      <c r="H18" s="65"/>
      <c r="I18" s="65"/>
      <c r="J18" s="65"/>
      <c r="K18" s="65"/>
    </row>
    <row r="19" spans="1:11" s="11" customFormat="1" x14ac:dyDescent="0.2">
      <c r="A19" s="193"/>
      <c r="B19" s="440" t="s">
        <v>145</v>
      </c>
      <c r="C19" s="191"/>
      <c r="D19" s="415" t="s">
        <v>155</v>
      </c>
      <c r="E19" s="415"/>
      <c r="F19" s="191"/>
      <c r="G19" s="192">
        <f>'Rapport trimestriel'!T69</f>
        <v>0</v>
      </c>
      <c r="H19" s="194"/>
      <c r="I19" s="191"/>
      <c r="J19" s="191"/>
      <c r="K19" s="191"/>
    </row>
    <row r="20" spans="1:11" x14ac:dyDescent="0.2">
      <c r="A20" s="65"/>
      <c r="B20" s="189"/>
      <c r="C20" s="189"/>
      <c r="D20" s="189"/>
      <c r="E20" s="189"/>
      <c r="F20" s="189"/>
      <c r="G20" s="190"/>
      <c r="H20" s="65"/>
      <c r="I20" s="65"/>
      <c r="J20" s="65"/>
      <c r="K20" s="65"/>
    </row>
    <row r="21" spans="1:11" ht="13.5" thickBot="1" x14ac:dyDescent="0.25">
      <c r="A21" s="65"/>
      <c r="B21" s="65"/>
      <c r="C21" s="65"/>
      <c r="D21" s="65"/>
      <c r="E21" s="65"/>
      <c r="F21" s="65"/>
      <c r="G21" s="70"/>
      <c r="H21" s="65"/>
      <c r="I21" s="65"/>
      <c r="J21" s="65"/>
      <c r="K21" s="65"/>
    </row>
    <row r="22" spans="1:11" ht="26.25" customHeight="1" thickTop="1" x14ac:dyDescent="0.2">
      <c r="A22" s="65"/>
      <c r="B22" s="518" t="s">
        <v>148</v>
      </c>
      <c r="C22" s="518"/>
      <c r="D22" s="518"/>
      <c r="E22" s="518"/>
      <c r="F22" s="518"/>
      <c r="G22" s="73">
        <f>G19-G17</f>
        <v>0</v>
      </c>
      <c r="H22" s="188" t="s">
        <v>3</v>
      </c>
      <c r="I22" s="65"/>
      <c r="J22" s="65"/>
      <c r="K22" s="65"/>
    </row>
    <row r="23" spans="1:11" x14ac:dyDescent="0.2">
      <c r="A23" s="65"/>
      <c r="B23" s="65"/>
      <c r="C23" s="65"/>
      <c r="D23" s="65"/>
      <c r="E23" s="65"/>
      <c r="F23" s="65"/>
      <c r="G23" s="70"/>
      <c r="H23" s="65"/>
      <c r="I23" s="65"/>
      <c r="J23" s="65"/>
      <c r="K23" s="65"/>
    </row>
    <row r="24" spans="1:11" x14ac:dyDescent="0.2">
      <c r="A24" s="65"/>
      <c r="B24" s="426" t="s">
        <v>149</v>
      </c>
      <c r="C24" s="74"/>
      <c r="D24" s="74"/>
      <c r="E24" s="74"/>
      <c r="F24" s="74"/>
      <c r="G24" s="75">
        <f>'Rapport trimestriel'!B69</f>
        <v>0</v>
      </c>
      <c r="H24" s="65"/>
      <c r="I24" s="65"/>
      <c r="J24" s="65"/>
      <c r="K24" s="65"/>
    </row>
    <row r="25" spans="1:11" x14ac:dyDescent="0.2">
      <c r="A25" s="65"/>
      <c r="B25" s="427" t="s">
        <v>153</v>
      </c>
      <c r="C25" s="77"/>
      <c r="D25" s="77"/>
      <c r="E25" s="77"/>
      <c r="F25" s="77"/>
      <c r="G25" s="78">
        <f>G24*0.1*-1</f>
        <v>0</v>
      </c>
      <c r="H25" s="65"/>
      <c r="I25" s="65"/>
      <c r="J25" s="65"/>
      <c r="K25" s="65"/>
    </row>
    <row r="26" spans="1:11" x14ac:dyDescent="0.2">
      <c r="A26" s="65"/>
      <c r="B26" s="428" t="s">
        <v>152</v>
      </c>
      <c r="C26" s="80"/>
      <c r="D26" s="80"/>
      <c r="E26" s="80"/>
      <c r="F26" s="80"/>
      <c r="G26" s="81">
        <f>G24+G25</f>
        <v>0</v>
      </c>
      <c r="H26" s="65"/>
      <c r="I26" s="65"/>
      <c r="J26" s="65"/>
      <c r="K26" s="65"/>
    </row>
    <row r="27" spans="1:11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31" spans="1:11" x14ac:dyDescent="0.2">
      <c r="A31" s="180"/>
    </row>
    <row r="32" spans="1:11" x14ac:dyDescent="0.2">
      <c r="A32" s="180"/>
    </row>
    <row r="33" spans="1:1" x14ac:dyDescent="0.2">
      <c r="A33" s="180"/>
    </row>
    <row r="34" spans="1:1" x14ac:dyDescent="0.2">
      <c r="A34" s="180"/>
    </row>
    <row r="35" spans="1:1" x14ac:dyDescent="0.2">
      <c r="A35" s="180"/>
    </row>
    <row r="36" spans="1:1" x14ac:dyDescent="0.2">
      <c r="A36" s="180"/>
    </row>
    <row r="37" spans="1:1" x14ac:dyDescent="0.2">
      <c r="A37" s="180"/>
    </row>
    <row r="38" spans="1:1" x14ac:dyDescent="0.2">
      <c r="A38" s="180"/>
    </row>
  </sheetData>
  <sheetProtection password="CCA6" sheet="1" objects="1" scenarios="1" formatCells="0" formatColumns="0" formatRows="0" insertColumns="0" insertRows="0" insertHyperlinks="0" sort="0" pivotTables="0"/>
  <mergeCells count="6">
    <mergeCell ref="B2:K2"/>
    <mergeCell ref="B22:F22"/>
    <mergeCell ref="B9:F9"/>
    <mergeCell ref="C5:G5"/>
    <mergeCell ref="B7:D7"/>
    <mergeCell ref="E7:K7"/>
  </mergeCells>
  <pageMargins left="0.75" right="0.75" top="1" bottom="1" header="0.5" footer="0.5"/>
  <pageSetup scale="8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8"/>
  <sheetViews>
    <sheetView zoomScaleNormal="100" zoomScaleSheetLayoutView="100" workbookViewId="0">
      <selection activeCell="G30" sqref="G30"/>
    </sheetView>
  </sheetViews>
  <sheetFormatPr defaultRowHeight="12.75" x14ac:dyDescent="0.2"/>
  <cols>
    <col min="1" max="1" width="8.5703125" style="5" customWidth="1"/>
    <col min="2" max="2" width="9.140625" style="5"/>
    <col min="3" max="3" width="9.7109375" style="5" customWidth="1"/>
    <col min="4" max="4" width="9.42578125" style="5" customWidth="1"/>
    <col min="5" max="5" width="9.140625" style="5"/>
    <col min="6" max="6" width="11.140625" style="5" customWidth="1"/>
    <col min="7" max="7" width="12" style="5" customWidth="1"/>
    <col min="8" max="9" width="9.140625" style="5"/>
    <col min="10" max="10" width="6.5703125" style="5" customWidth="1"/>
    <col min="11" max="16384" width="9.140625" style="5"/>
  </cols>
  <sheetData>
    <row r="1" spans="1:17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15.75" x14ac:dyDescent="0.25">
      <c r="A2" s="65"/>
      <c r="B2" s="522" t="s">
        <v>123</v>
      </c>
      <c r="C2" s="522"/>
      <c r="D2" s="522"/>
      <c r="E2" s="522"/>
      <c r="F2" s="522"/>
      <c r="G2" s="522"/>
      <c r="H2" s="522"/>
      <c r="I2" s="522"/>
      <c r="J2" s="522"/>
      <c r="K2" s="522"/>
    </row>
    <row r="3" spans="1:17" ht="15.75" x14ac:dyDescent="0.25">
      <c r="A3" s="65"/>
      <c r="B3" s="481" t="s">
        <v>172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7" ht="15" x14ac:dyDescent="0.2">
      <c r="A4" s="65"/>
      <c r="B4" s="409" t="s">
        <v>124</v>
      </c>
      <c r="C4" s="65"/>
      <c r="D4" s="65"/>
      <c r="E4" s="65"/>
      <c r="F4" s="65"/>
      <c r="G4" s="65"/>
      <c r="H4" s="65"/>
      <c r="I4" s="65"/>
      <c r="J4" s="65"/>
      <c r="K4" s="65"/>
    </row>
    <row r="5" spans="1:17" ht="18" x14ac:dyDescent="0.25">
      <c r="A5" s="65"/>
      <c r="B5" s="187"/>
      <c r="C5" s="519" t="s">
        <v>139</v>
      </c>
      <c r="D5" s="519"/>
      <c r="E5" s="519"/>
      <c r="F5" s="519"/>
      <c r="G5" s="519"/>
      <c r="H5" s="65"/>
      <c r="I5" s="65"/>
      <c r="J5" s="65"/>
      <c r="K5" s="65"/>
    </row>
    <row r="6" spans="1:17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7" ht="32.25" customHeight="1" x14ac:dyDescent="0.2">
      <c r="A7" s="65"/>
      <c r="B7" s="520" t="str">
        <f>'Rapport trimestriel'!A3</f>
        <v>Université et titre du projet:</v>
      </c>
      <c r="C7" s="520"/>
      <c r="D7" s="520"/>
      <c r="E7" s="521" t="str">
        <f>'Rapport trimestriel'!B3</f>
        <v>Sélectionnez de la liste</v>
      </c>
      <c r="F7" s="521"/>
      <c r="G7" s="521"/>
      <c r="H7" s="521"/>
      <c r="I7" s="521"/>
      <c r="J7" s="521"/>
      <c r="K7" s="521"/>
    </row>
    <row r="8" spans="1:17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Q8" s="181"/>
    </row>
    <row r="9" spans="1:17" x14ac:dyDescent="0.2">
      <c r="B9" s="523" t="s">
        <v>140</v>
      </c>
      <c r="C9" s="523"/>
      <c r="D9" s="523"/>
      <c r="E9" s="523"/>
      <c r="F9" s="523"/>
      <c r="G9" s="1">
        <v>0</v>
      </c>
    </row>
    <row r="10" spans="1:17" x14ac:dyDescent="0.2">
      <c r="G10" s="1"/>
    </row>
    <row r="11" spans="1:17" x14ac:dyDescent="0.2">
      <c r="B11" s="435" t="s">
        <v>141</v>
      </c>
      <c r="G11" s="1">
        <v>0</v>
      </c>
    </row>
    <row r="12" spans="1:17" ht="13.5" thickBot="1" x14ac:dyDescent="0.25">
      <c r="A12" s="65"/>
      <c r="B12" s="65"/>
      <c r="C12" s="65"/>
      <c r="D12" s="65"/>
      <c r="E12" s="65"/>
      <c r="F12" s="65"/>
      <c r="G12" s="70"/>
      <c r="H12" s="65"/>
      <c r="I12" s="65"/>
      <c r="J12" s="65"/>
      <c r="K12" s="65"/>
    </row>
    <row r="13" spans="1:17" x14ac:dyDescent="0.2">
      <c r="A13" s="65"/>
      <c r="B13" s="434" t="s">
        <v>142</v>
      </c>
      <c r="C13" s="71"/>
      <c r="D13" s="71"/>
      <c r="E13" s="71"/>
      <c r="F13" s="71"/>
      <c r="G13" s="72">
        <f>SUM(G9+G11)</f>
        <v>0</v>
      </c>
      <c r="H13" s="188" t="s">
        <v>2</v>
      </c>
      <c r="I13" s="65"/>
      <c r="J13" s="65"/>
      <c r="K13" s="65"/>
    </row>
    <row r="14" spans="1:17" x14ac:dyDescent="0.2">
      <c r="A14" s="65"/>
      <c r="B14" s="65"/>
      <c r="C14" s="65"/>
      <c r="D14" s="65"/>
      <c r="E14" s="65"/>
      <c r="F14" s="65"/>
      <c r="G14" s="70"/>
      <c r="H14" s="65"/>
      <c r="I14" s="65"/>
      <c r="J14" s="65"/>
      <c r="K14" s="65"/>
    </row>
    <row r="15" spans="1:17" s="11" customFormat="1" x14ac:dyDescent="0.2">
      <c r="A15" s="191"/>
      <c r="B15" s="433" t="s">
        <v>143</v>
      </c>
      <c r="C15" s="191"/>
      <c r="D15" s="191"/>
      <c r="E15" s="191"/>
      <c r="F15" s="191"/>
      <c r="G15" s="192">
        <f>'Rapport trimestriel'!C69+'Rapport trimestriel'!D69+'Rapport trimestriel'!E69+'Rapport trimestriel'!F69+'Rapport trimestriel'!H69+'Rapport trimestriel'!I69+'Rapport trimestriel'!J69+'Rapport trimestriel'!K69+'Rapport trimestriel'!M69+'Rapport trimestriel'!N69+'Rapport trimestriel'!O69+'Rapport trimestriel'!P69+'Rapport trimestriel'!R69+'Rapport trimestriel'!S69+'Rapport trimestriel'!T69</f>
        <v>0</v>
      </c>
      <c r="H15" s="191"/>
      <c r="I15" s="191"/>
      <c r="J15" s="191"/>
      <c r="K15" s="191"/>
    </row>
    <row r="16" spans="1:17" ht="13.5" thickBot="1" x14ac:dyDescent="0.25">
      <c r="A16" s="65"/>
      <c r="B16" s="65"/>
      <c r="C16" s="65"/>
      <c r="D16" s="65"/>
      <c r="E16" s="65"/>
      <c r="F16" s="65"/>
      <c r="G16" s="70"/>
      <c r="H16" s="65"/>
      <c r="I16" s="65"/>
      <c r="J16" s="65"/>
      <c r="K16" s="65"/>
    </row>
    <row r="17" spans="1:11" x14ac:dyDescent="0.2">
      <c r="A17" s="65"/>
      <c r="B17" s="432" t="s">
        <v>144</v>
      </c>
      <c r="C17" s="71"/>
      <c r="D17" s="71"/>
      <c r="E17" s="71"/>
      <c r="F17" s="71"/>
      <c r="G17" s="72">
        <f>SUM(G13-G15)</f>
        <v>0</v>
      </c>
      <c r="H17" s="65"/>
      <c r="I17" s="65"/>
      <c r="J17" s="65"/>
      <c r="K17" s="65"/>
    </row>
    <row r="18" spans="1:11" x14ac:dyDescent="0.2">
      <c r="A18" s="65"/>
      <c r="B18" s="65"/>
      <c r="C18" s="65"/>
      <c r="D18" s="65"/>
      <c r="E18" s="65"/>
      <c r="F18" s="65"/>
      <c r="G18" s="70"/>
      <c r="H18" s="65"/>
      <c r="I18" s="65"/>
      <c r="J18" s="65"/>
      <c r="K18" s="65"/>
    </row>
    <row r="19" spans="1:11" s="11" customFormat="1" x14ac:dyDescent="0.2">
      <c r="A19" s="193"/>
      <c r="B19" s="191" t="s">
        <v>154</v>
      </c>
      <c r="C19" s="191"/>
      <c r="D19" s="526"/>
      <c r="E19" s="526"/>
      <c r="F19" s="191"/>
      <c r="G19" s="192">
        <f>G25</f>
        <v>0</v>
      </c>
      <c r="H19" s="194"/>
      <c r="I19" s="191"/>
      <c r="J19" s="191"/>
      <c r="K19" s="191"/>
    </row>
    <row r="20" spans="1:11" x14ac:dyDescent="0.2">
      <c r="A20" s="65"/>
      <c r="B20" s="189"/>
      <c r="C20" s="189"/>
      <c r="D20" s="189"/>
      <c r="E20" s="189"/>
      <c r="F20" s="189"/>
      <c r="G20" s="190"/>
      <c r="H20" s="65"/>
      <c r="I20" s="65"/>
      <c r="J20" s="65"/>
      <c r="K20" s="65"/>
    </row>
    <row r="21" spans="1:11" ht="13.5" thickBot="1" x14ac:dyDescent="0.25">
      <c r="A21" s="65"/>
      <c r="B21" s="65"/>
      <c r="C21" s="65"/>
      <c r="D21" s="65"/>
      <c r="E21" s="65"/>
      <c r="F21" s="65"/>
      <c r="G21" s="70"/>
      <c r="H21" s="65"/>
      <c r="I21" s="65"/>
      <c r="J21" s="65"/>
      <c r="K21" s="65"/>
    </row>
    <row r="22" spans="1:11" ht="27.75" customHeight="1" thickTop="1" x14ac:dyDescent="0.2">
      <c r="A22" s="65"/>
      <c r="B22" s="518" t="s">
        <v>148</v>
      </c>
      <c r="C22" s="518"/>
      <c r="D22" s="518"/>
      <c r="E22" s="518"/>
      <c r="F22" s="518"/>
      <c r="G22" s="73">
        <f>G19-G17</f>
        <v>0</v>
      </c>
      <c r="H22" s="188" t="s">
        <v>3</v>
      </c>
      <c r="I22" s="65"/>
      <c r="J22" s="65"/>
      <c r="K22" s="65"/>
    </row>
    <row r="23" spans="1:11" x14ac:dyDescent="0.2">
      <c r="A23" s="65"/>
      <c r="B23" s="65"/>
      <c r="C23" s="65"/>
      <c r="D23" s="65"/>
      <c r="E23" s="65"/>
      <c r="F23" s="65"/>
      <c r="G23" s="70"/>
      <c r="H23" s="65"/>
      <c r="I23" s="65"/>
      <c r="J23" s="65"/>
      <c r="K23" s="65"/>
    </row>
    <row r="24" spans="1:11" x14ac:dyDescent="0.2">
      <c r="A24" s="65"/>
      <c r="B24" s="429" t="s">
        <v>149</v>
      </c>
      <c r="C24" s="74"/>
      <c r="D24" s="74"/>
      <c r="E24" s="74"/>
      <c r="F24" s="74"/>
      <c r="G24" s="75">
        <f>'Rapport trimestriel'!B69</f>
        <v>0</v>
      </c>
      <c r="H24" s="65"/>
      <c r="I24" s="65"/>
      <c r="J24" s="65"/>
      <c r="K24" s="65"/>
    </row>
    <row r="25" spans="1:11" x14ac:dyDescent="0.2">
      <c r="A25" s="65"/>
      <c r="B25" s="430" t="s">
        <v>153</v>
      </c>
      <c r="C25" s="77"/>
      <c r="D25" s="77"/>
      <c r="E25" s="77"/>
      <c r="F25" s="77"/>
      <c r="G25" s="78">
        <f>G24*0.1*-1</f>
        <v>0</v>
      </c>
      <c r="H25" s="65"/>
      <c r="I25" s="65"/>
      <c r="J25" s="65"/>
      <c r="K25" s="65"/>
    </row>
    <row r="26" spans="1:11" x14ac:dyDescent="0.2">
      <c r="A26" s="65"/>
      <c r="B26" s="431" t="s">
        <v>152</v>
      </c>
      <c r="C26" s="80"/>
      <c r="D26" s="80"/>
      <c r="E26" s="80"/>
      <c r="F26" s="80"/>
      <c r="G26" s="81">
        <f>G24+G25</f>
        <v>0</v>
      </c>
      <c r="H26" s="65"/>
      <c r="I26" s="65"/>
      <c r="J26" s="65"/>
      <c r="K26" s="65"/>
    </row>
    <row r="27" spans="1:11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1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31" spans="1:11" x14ac:dyDescent="0.2">
      <c r="A31" s="180"/>
    </row>
    <row r="32" spans="1:11" x14ac:dyDescent="0.2">
      <c r="A32" s="180"/>
    </row>
    <row r="33" spans="1:1" x14ac:dyDescent="0.2">
      <c r="A33" s="180"/>
    </row>
    <row r="34" spans="1:1" x14ac:dyDescent="0.2">
      <c r="A34" s="180"/>
    </row>
    <row r="35" spans="1:1" x14ac:dyDescent="0.2">
      <c r="A35" s="180"/>
    </row>
    <row r="36" spans="1:1" x14ac:dyDescent="0.2">
      <c r="A36" s="180"/>
    </row>
    <row r="37" spans="1:1" x14ac:dyDescent="0.2">
      <c r="A37" s="180"/>
    </row>
    <row r="38" spans="1:1" x14ac:dyDescent="0.2">
      <c r="A38" s="180"/>
    </row>
  </sheetData>
  <sheetProtection password="CCA6" sheet="1" objects="1" scenarios="1" formatCells="0" formatColumns="0" formatRows="0" insertColumns="0" insertRows="0" insertHyperlinks="0" sort="0" pivotTables="0"/>
  <mergeCells count="7">
    <mergeCell ref="B2:K2"/>
    <mergeCell ref="B22:F22"/>
    <mergeCell ref="B9:F9"/>
    <mergeCell ref="C5:G5"/>
    <mergeCell ref="B7:D7"/>
    <mergeCell ref="E7:K7"/>
    <mergeCell ref="D19:E19"/>
  </mergeCells>
  <pageMargins left="0.75" right="0.75" top="1" bottom="1" header="0.5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U42"/>
  <sheetViews>
    <sheetView tabSelected="1" view="pageBreakPreview" topLeftCell="E1" zoomScale="70" zoomScaleNormal="100" zoomScaleSheetLayoutView="70" workbookViewId="0">
      <selection activeCell="U43" sqref="U43"/>
    </sheetView>
  </sheetViews>
  <sheetFormatPr defaultRowHeight="12.75" x14ac:dyDescent="0.2"/>
  <cols>
    <col min="1" max="1" width="40.85546875" style="11" customWidth="1"/>
    <col min="2" max="2" width="15.42578125" style="5" customWidth="1"/>
    <col min="3" max="3" width="15.5703125" style="27" customWidth="1"/>
    <col min="4" max="4" width="15.140625" style="27" customWidth="1"/>
    <col min="5" max="5" width="15.42578125" style="27" customWidth="1"/>
    <col min="6" max="6" width="16" style="27" customWidth="1"/>
    <col min="7" max="7" width="17.5703125" style="27" customWidth="1"/>
    <col min="8" max="8" width="15.5703125" style="27" customWidth="1"/>
    <col min="9" max="9" width="15.140625" style="27" customWidth="1"/>
    <col min="10" max="10" width="15.42578125" style="27" customWidth="1"/>
    <col min="11" max="11" width="16" style="27" customWidth="1"/>
    <col min="12" max="12" width="17.5703125" style="27" customWidth="1"/>
    <col min="13" max="13" width="15.5703125" style="27" customWidth="1"/>
    <col min="14" max="14" width="15.140625" style="27" customWidth="1"/>
    <col min="15" max="15" width="15.42578125" style="27" customWidth="1"/>
    <col min="16" max="16" width="16" style="27" customWidth="1"/>
    <col min="17" max="17" width="17.5703125" style="27" customWidth="1"/>
    <col min="18" max="18" width="15.5703125" style="27" customWidth="1"/>
    <col min="19" max="19" width="15.140625" style="27" customWidth="1"/>
    <col min="20" max="20" width="15.42578125" style="27" customWidth="1"/>
    <col min="21" max="21" width="17.5703125" style="27" customWidth="1"/>
    <col min="22" max="16384" width="9.140625" style="5"/>
  </cols>
  <sheetData>
    <row r="1" spans="1:21" ht="20.25" customHeight="1" x14ac:dyDescent="0.3">
      <c r="A1" s="153" t="s">
        <v>122</v>
      </c>
    </row>
    <row r="2" spans="1:21" ht="33.75" customHeight="1" x14ac:dyDescent="0.2">
      <c r="A2" s="24" t="str">
        <f>'Rapport trimestriel'!A3</f>
        <v>Université et titre du projet:</v>
      </c>
      <c r="B2" s="508" t="str">
        <f>'Rapport trimestriel'!B3</f>
        <v>Sélectionnez de la liste</v>
      </c>
      <c r="C2" s="508"/>
      <c r="D2" s="508"/>
      <c r="E2" s="508"/>
      <c r="F2" s="508"/>
      <c r="G2" s="50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6.5" thickBot="1" x14ac:dyDescent="0.3">
      <c r="A3" s="13"/>
      <c r="B3" s="11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5.75" x14ac:dyDescent="0.25">
      <c r="A4" s="7"/>
      <c r="B4" s="220" t="str">
        <f>'Rapport trimestriel'!B6</f>
        <v>2017-2020</v>
      </c>
      <c r="C4" s="489" t="str">
        <f>'Rapport trimestriel'!C6:G6</f>
        <v>ANNÉE COURANTE - EXERCICE 2017-2018</v>
      </c>
      <c r="D4" s="482"/>
      <c r="E4" s="482"/>
      <c r="F4" s="482"/>
      <c r="G4" s="482"/>
      <c r="H4" s="490" t="s">
        <v>100</v>
      </c>
      <c r="I4" s="491"/>
      <c r="J4" s="491"/>
      <c r="K4" s="491"/>
      <c r="L4" s="492"/>
      <c r="M4" s="515" t="s">
        <v>101</v>
      </c>
      <c r="N4" s="516"/>
      <c r="O4" s="516"/>
      <c r="P4" s="516"/>
      <c r="Q4" s="517"/>
      <c r="R4" s="512" t="str">
        <f>'Rapport trimestriel'!R6:U6</f>
        <v>AVRIL - DÉCEMBRE 2020</v>
      </c>
      <c r="S4" s="513"/>
      <c r="T4" s="513"/>
      <c r="U4" s="514"/>
    </row>
    <row r="5" spans="1:21" x14ac:dyDescent="0.2">
      <c r="A5" s="8"/>
      <c r="B5" s="4" t="s">
        <v>0</v>
      </c>
      <c r="C5" s="504" t="s">
        <v>102</v>
      </c>
      <c r="D5" s="505"/>
      <c r="E5" s="505"/>
      <c r="F5" s="506"/>
      <c r="G5" s="373" t="s">
        <v>4</v>
      </c>
      <c r="H5" s="509" t="s">
        <v>102</v>
      </c>
      <c r="I5" s="510"/>
      <c r="J5" s="510"/>
      <c r="K5" s="511"/>
      <c r="L5" s="370" t="s">
        <v>4</v>
      </c>
      <c r="M5" s="509" t="s">
        <v>102</v>
      </c>
      <c r="N5" s="510"/>
      <c r="O5" s="510"/>
      <c r="P5" s="511"/>
      <c r="Q5" s="370" t="s">
        <v>4</v>
      </c>
      <c r="R5" s="509" t="s">
        <v>102</v>
      </c>
      <c r="S5" s="510"/>
      <c r="T5" s="511"/>
      <c r="U5" s="372" t="s">
        <v>4</v>
      </c>
    </row>
    <row r="6" spans="1:21" ht="13.5" thickBot="1" x14ac:dyDescent="0.25">
      <c r="A6" s="9"/>
      <c r="B6" s="164"/>
      <c r="C6" s="84" t="str">
        <f>'Rapport trimestriel'!C8</f>
        <v>Avr. à juin 17</v>
      </c>
      <c r="D6" s="83" t="str">
        <f>'Rapport trimestriel'!D8</f>
        <v>Juil. à sept 17</v>
      </c>
      <c r="E6" s="83" t="str">
        <f>'Rapport trimestriel'!E8</f>
        <v>Oct. à déc 17</v>
      </c>
      <c r="F6" s="83" t="str">
        <f>'Rapport trimestriel'!F8</f>
        <v>Jan. à mars 18</v>
      </c>
      <c r="G6" s="165" t="str">
        <f>'Rapport trimestriel'!G8</f>
        <v>FY 2017-2018</v>
      </c>
      <c r="H6" s="116" t="str">
        <f>'Rapport trimestriel'!H8</f>
        <v>Avr. à juin 18</v>
      </c>
      <c r="I6" s="141" t="str">
        <f>'Rapport trimestriel'!I8</f>
        <v>Juil à sept 18</v>
      </c>
      <c r="J6" s="141" t="str">
        <f>'Rapport trimestriel'!J8</f>
        <v>Oct à Déc 18</v>
      </c>
      <c r="K6" s="141" t="str">
        <f>'Rapport trimestriel'!K8</f>
        <v>Jan à mars 19</v>
      </c>
      <c r="L6" s="166" t="str">
        <f>'Rapport trimestriel'!L8</f>
        <v>FY 2018-2019</v>
      </c>
      <c r="M6" s="116" t="str">
        <f>'Rapport trimestriel'!M8</f>
        <v>Avr. à juin 19</v>
      </c>
      <c r="N6" s="141" t="str">
        <f>'Rapport trimestriel'!N8</f>
        <v>Juil à sept 19</v>
      </c>
      <c r="O6" s="141" t="str">
        <f>'Rapport trimestriel'!O8</f>
        <v>Oct à déc 19</v>
      </c>
      <c r="P6" s="141" t="str">
        <f>'Rapport trimestriel'!P8</f>
        <v>Jan à mars 20</v>
      </c>
      <c r="Q6" s="166" t="str">
        <f>'Rapport trimestriel'!Q8</f>
        <v>FY 2019-2020</v>
      </c>
      <c r="R6" s="116" t="str">
        <f>'Rapport trimestriel'!R8</f>
        <v>Avril à juin 20</v>
      </c>
      <c r="S6" s="141" t="str">
        <f>'Rapport trimestriel'!S8</f>
        <v>Juil à sept  20</v>
      </c>
      <c r="T6" s="141" t="str">
        <f>'Rapport trimestriel'!T8</f>
        <v>Oct à Déc  20</v>
      </c>
      <c r="U6" s="85" t="str">
        <f>'Rapport trimestriel'!U8</f>
        <v>Apr-Dec 2020</v>
      </c>
    </row>
    <row r="7" spans="1:21" ht="13.5" thickTop="1" x14ac:dyDescent="0.2">
      <c r="A7" s="66"/>
      <c r="B7" s="20"/>
      <c r="C7" s="51"/>
      <c r="D7" s="52"/>
      <c r="E7" s="52"/>
      <c r="F7" s="52"/>
      <c r="G7" s="160"/>
      <c r="H7" s="154"/>
      <c r="I7" s="52"/>
      <c r="J7" s="52"/>
      <c r="K7" s="52"/>
      <c r="L7" s="371"/>
      <c r="M7" s="154"/>
      <c r="N7" s="52"/>
      <c r="O7" s="52"/>
      <c r="P7" s="52"/>
      <c r="Q7" s="371"/>
      <c r="R7" s="154"/>
      <c r="S7" s="52"/>
      <c r="T7" s="52"/>
      <c r="U7" s="69"/>
    </row>
    <row r="8" spans="1:21" ht="15.75" customHeight="1" x14ac:dyDescent="0.2">
      <c r="A8" s="386" t="s">
        <v>93</v>
      </c>
      <c r="B8" s="21"/>
      <c r="C8" s="53"/>
      <c r="D8" s="54"/>
      <c r="E8" s="54"/>
      <c r="F8" s="54"/>
      <c r="G8" s="161"/>
      <c r="H8" s="155"/>
      <c r="I8" s="54"/>
      <c r="J8" s="54"/>
      <c r="K8" s="54"/>
      <c r="L8" s="169"/>
      <c r="M8" s="155"/>
      <c r="N8" s="54"/>
      <c r="O8" s="54"/>
      <c r="P8" s="54"/>
      <c r="Q8" s="169"/>
      <c r="R8" s="155"/>
      <c r="S8" s="54"/>
      <c r="T8" s="54"/>
      <c r="U8" s="55"/>
    </row>
    <row r="9" spans="1:21" ht="12.75" customHeight="1" x14ac:dyDescent="0.2">
      <c r="A9" s="387" t="s">
        <v>94</v>
      </c>
      <c r="B9" s="14"/>
      <c r="C9" s="40"/>
      <c r="D9" s="41"/>
      <c r="E9" s="41"/>
      <c r="F9" s="41"/>
      <c r="G9" s="91">
        <f t="shared" ref="G9:G19" si="0">SUM(C9:F9)</f>
        <v>0</v>
      </c>
      <c r="H9" s="156"/>
      <c r="I9" s="41"/>
      <c r="J9" s="41"/>
      <c r="K9" s="41"/>
      <c r="L9" s="107">
        <f t="shared" ref="L9:L19" si="1">SUM(H9:K9)</f>
        <v>0</v>
      </c>
      <c r="M9" s="156"/>
      <c r="N9" s="41"/>
      <c r="O9" s="41"/>
      <c r="P9" s="41"/>
      <c r="Q9" s="107">
        <f t="shared" ref="Q9:Q19" si="2">SUM(M9:P9)</f>
        <v>0</v>
      </c>
      <c r="R9" s="156"/>
      <c r="S9" s="41"/>
      <c r="T9" s="41"/>
      <c r="U9" s="31">
        <f t="shared" ref="U9:U19" si="3">SUM(R9:T9)</f>
        <v>0</v>
      </c>
    </row>
    <row r="10" spans="1:21" ht="12.75" customHeight="1" x14ac:dyDescent="0.2">
      <c r="A10" s="388" t="s">
        <v>95</v>
      </c>
      <c r="B10" s="12"/>
      <c r="C10" s="35"/>
      <c r="D10" s="36"/>
      <c r="E10" s="36"/>
      <c r="F10" s="36"/>
      <c r="G10" s="91">
        <f t="shared" si="0"/>
        <v>0</v>
      </c>
      <c r="H10" s="157"/>
      <c r="I10" s="36"/>
      <c r="J10" s="36"/>
      <c r="K10" s="36"/>
      <c r="L10" s="107">
        <f t="shared" si="1"/>
        <v>0</v>
      </c>
      <c r="M10" s="157"/>
      <c r="N10" s="36"/>
      <c r="O10" s="36"/>
      <c r="P10" s="36"/>
      <c r="Q10" s="107">
        <f t="shared" si="2"/>
        <v>0</v>
      </c>
      <c r="R10" s="157"/>
      <c r="S10" s="36"/>
      <c r="T10" s="36"/>
      <c r="U10" s="31">
        <f t="shared" si="3"/>
        <v>0</v>
      </c>
    </row>
    <row r="11" spans="1:21" ht="12.75" customHeight="1" x14ac:dyDescent="0.2">
      <c r="A11" s="388" t="s">
        <v>96</v>
      </c>
      <c r="B11" s="12"/>
      <c r="C11" s="35"/>
      <c r="D11" s="36"/>
      <c r="E11" s="36"/>
      <c r="F11" s="36"/>
      <c r="G11" s="91">
        <f t="shared" si="0"/>
        <v>0</v>
      </c>
      <c r="H11" s="157"/>
      <c r="I11" s="36"/>
      <c r="J11" s="36"/>
      <c r="K11" s="36"/>
      <c r="L11" s="107">
        <f t="shared" si="1"/>
        <v>0</v>
      </c>
      <c r="M11" s="157"/>
      <c r="N11" s="36"/>
      <c r="O11" s="36"/>
      <c r="P11" s="36"/>
      <c r="Q11" s="107">
        <f t="shared" si="2"/>
        <v>0</v>
      </c>
      <c r="R11" s="157"/>
      <c r="S11" s="36"/>
      <c r="T11" s="36"/>
      <c r="U11" s="31">
        <f t="shared" si="3"/>
        <v>0</v>
      </c>
    </row>
    <row r="12" spans="1:21" ht="12.75" customHeight="1" x14ac:dyDescent="0.2">
      <c r="A12" s="389" t="s">
        <v>97</v>
      </c>
      <c r="B12" s="22"/>
      <c r="C12" s="32"/>
      <c r="D12" s="30"/>
      <c r="E12" s="30"/>
      <c r="F12" s="30"/>
      <c r="G12" s="91">
        <f t="shared" si="0"/>
        <v>0</v>
      </c>
      <c r="H12" s="158"/>
      <c r="I12" s="30"/>
      <c r="J12" s="30"/>
      <c r="K12" s="30"/>
      <c r="L12" s="107">
        <f t="shared" si="1"/>
        <v>0</v>
      </c>
      <c r="M12" s="158"/>
      <c r="N12" s="30"/>
      <c r="O12" s="30"/>
      <c r="P12" s="30"/>
      <c r="Q12" s="107">
        <f t="shared" si="2"/>
        <v>0</v>
      </c>
      <c r="R12" s="158"/>
      <c r="S12" s="30"/>
      <c r="T12" s="30"/>
      <c r="U12" s="31">
        <f t="shared" si="3"/>
        <v>0</v>
      </c>
    </row>
    <row r="13" spans="1:21" ht="12.75" customHeight="1" x14ac:dyDescent="0.2">
      <c r="A13" s="387" t="s">
        <v>98</v>
      </c>
      <c r="B13" s="14"/>
      <c r="C13" s="40"/>
      <c r="D13" s="41"/>
      <c r="E13" s="41"/>
      <c r="F13" s="41"/>
      <c r="G13" s="91">
        <f t="shared" si="0"/>
        <v>0</v>
      </c>
      <c r="H13" s="156"/>
      <c r="I13" s="41"/>
      <c r="J13" s="41"/>
      <c r="K13" s="41"/>
      <c r="L13" s="107">
        <f t="shared" si="1"/>
        <v>0</v>
      </c>
      <c r="M13" s="156"/>
      <c r="N13" s="41"/>
      <c r="O13" s="41"/>
      <c r="P13" s="41"/>
      <c r="Q13" s="107">
        <f t="shared" si="2"/>
        <v>0</v>
      </c>
      <c r="R13" s="156"/>
      <c r="S13" s="41"/>
      <c r="T13" s="41"/>
      <c r="U13" s="31">
        <f t="shared" si="3"/>
        <v>0</v>
      </c>
    </row>
    <row r="14" spans="1:21" ht="12.75" customHeight="1" x14ac:dyDescent="0.2">
      <c r="A14" s="390"/>
      <c r="B14" s="12"/>
      <c r="C14" s="35"/>
      <c r="D14" s="36"/>
      <c r="E14" s="36"/>
      <c r="F14" s="36"/>
      <c r="G14" s="91">
        <f t="shared" si="0"/>
        <v>0</v>
      </c>
      <c r="H14" s="157"/>
      <c r="I14" s="36"/>
      <c r="J14" s="36"/>
      <c r="K14" s="36"/>
      <c r="L14" s="107">
        <f t="shared" si="1"/>
        <v>0</v>
      </c>
      <c r="M14" s="157"/>
      <c r="N14" s="36"/>
      <c r="O14" s="36"/>
      <c r="P14" s="36"/>
      <c r="Q14" s="107">
        <f t="shared" si="2"/>
        <v>0</v>
      </c>
      <c r="R14" s="157"/>
      <c r="S14" s="36"/>
      <c r="T14" s="36"/>
      <c r="U14" s="31">
        <f t="shared" si="3"/>
        <v>0</v>
      </c>
    </row>
    <row r="15" spans="1:21" x14ac:dyDescent="0.2">
      <c r="A15" s="391" t="s">
        <v>99</v>
      </c>
      <c r="B15" s="12"/>
      <c r="C15" s="35"/>
      <c r="D15" s="36"/>
      <c r="E15" s="36"/>
      <c r="F15" s="36"/>
      <c r="G15" s="91">
        <f t="shared" si="0"/>
        <v>0</v>
      </c>
      <c r="H15" s="157"/>
      <c r="I15" s="36"/>
      <c r="J15" s="36"/>
      <c r="K15" s="36"/>
      <c r="L15" s="107">
        <f t="shared" si="1"/>
        <v>0</v>
      </c>
      <c r="M15" s="157"/>
      <c r="N15" s="36"/>
      <c r="O15" s="36"/>
      <c r="P15" s="36"/>
      <c r="Q15" s="107">
        <f t="shared" si="2"/>
        <v>0</v>
      </c>
      <c r="R15" s="157"/>
      <c r="S15" s="36"/>
      <c r="T15" s="36"/>
      <c r="U15" s="31">
        <f t="shared" si="3"/>
        <v>0</v>
      </c>
    </row>
    <row r="16" spans="1:21" x14ac:dyDescent="0.2">
      <c r="A16" s="10"/>
      <c r="B16" s="14"/>
      <c r="C16" s="40"/>
      <c r="D16" s="41"/>
      <c r="E16" s="41"/>
      <c r="F16" s="41"/>
      <c r="G16" s="91">
        <f t="shared" si="0"/>
        <v>0</v>
      </c>
      <c r="H16" s="156"/>
      <c r="I16" s="41"/>
      <c r="J16" s="41"/>
      <c r="K16" s="41"/>
      <c r="L16" s="107">
        <f t="shared" si="1"/>
        <v>0</v>
      </c>
      <c r="M16" s="156"/>
      <c r="N16" s="41"/>
      <c r="O16" s="41"/>
      <c r="P16" s="41"/>
      <c r="Q16" s="107">
        <f t="shared" si="2"/>
        <v>0</v>
      </c>
      <c r="R16" s="156"/>
      <c r="S16" s="41"/>
      <c r="T16" s="41"/>
      <c r="U16" s="31">
        <f t="shared" si="3"/>
        <v>0</v>
      </c>
    </row>
    <row r="17" spans="1:21" x14ac:dyDescent="0.2">
      <c r="A17" s="10"/>
      <c r="B17" s="14"/>
      <c r="C17" s="40"/>
      <c r="D17" s="41"/>
      <c r="E17" s="41"/>
      <c r="F17" s="41"/>
      <c r="G17" s="91">
        <f t="shared" si="0"/>
        <v>0</v>
      </c>
      <c r="H17" s="156"/>
      <c r="I17" s="41"/>
      <c r="J17" s="41"/>
      <c r="K17" s="41"/>
      <c r="L17" s="107">
        <f t="shared" si="1"/>
        <v>0</v>
      </c>
      <c r="M17" s="156"/>
      <c r="N17" s="41"/>
      <c r="O17" s="41"/>
      <c r="P17" s="41"/>
      <c r="Q17" s="107">
        <f t="shared" si="2"/>
        <v>0</v>
      </c>
      <c r="R17" s="156"/>
      <c r="S17" s="41"/>
      <c r="T17" s="41"/>
      <c r="U17" s="31">
        <f t="shared" si="3"/>
        <v>0</v>
      </c>
    </row>
    <row r="18" spans="1:21" x14ac:dyDescent="0.2">
      <c r="A18" s="10"/>
      <c r="B18" s="14"/>
      <c r="C18" s="40"/>
      <c r="D18" s="41"/>
      <c r="E18" s="41"/>
      <c r="F18" s="41"/>
      <c r="G18" s="91">
        <f t="shared" si="0"/>
        <v>0</v>
      </c>
      <c r="H18" s="156"/>
      <c r="I18" s="41"/>
      <c r="J18" s="41"/>
      <c r="K18" s="41"/>
      <c r="L18" s="107">
        <f t="shared" si="1"/>
        <v>0</v>
      </c>
      <c r="M18" s="156"/>
      <c r="N18" s="41"/>
      <c r="O18" s="41"/>
      <c r="P18" s="41"/>
      <c r="Q18" s="107">
        <f t="shared" si="2"/>
        <v>0</v>
      </c>
      <c r="R18" s="156"/>
      <c r="S18" s="41"/>
      <c r="T18" s="41"/>
      <c r="U18" s="31">
        <f t="shared" si="3"/>
        <v>0</v>
      </c>
    </row>
    <row r="19" spans="1:21" ht="13.5" thickBot="1" x14ac:dyDescent="0.25">
      <c r="A19" s="10"/>
      <c r="B19" s="14"/>
      <c r="C19" s="40"/>
      <c r="D19" s="41"/>
      <c r="E19" s="41"/>
      <c r="F19" s="41"/>
      <c r="G19" s="91">
        <f t="shared" si="0"/>
        <v>0</v>
      </c>
      <c r="H19" s="156"/>
      <c r="I19" s="41"/>
      <c r="J19" s="41"/>
      <c r="K19" s="41"/>
      <c r="L19" s="107">
        <f t="shared" si="1"/>
        <v>0</v>
      </c>
      <c r="M19" s="156"/>
      <c r="N19" s="41"/>
      <c r="O19" s="41"/>
      <c r="P19" s="41"/>
      <c r="Q19" s="107">
        <f t="shared" si="2"/>
        <v>0</v>
      </c>
      <c r="R19" s="156"/>
      <c r="S19" s="41"/>
      <c r="T19" s="41"/>
      <c r="U19" s="31">
        <f t="shared" si="3"/>
        <v>0</v>
      </c>
    </row>
    <row r="20" spans="1:21" s="65" customFormat="1" ht="15.75" x14ac:dyDescent="0.25">
      <c r="A20" s="392" t="s">
        <v>120</v>
      </c>
      <c r="B20" s="19">
        <f t="shared" ref="B20:G20" si="4">SUM(B9:B19)</f>
        <v>0</v>
      </c>
      <c r="C20" s="50">
        <f t="shared" si="4"/>
        <v>0</v>
      </c>
      <c r="D20" s="50">
        <f t="shared" si="4"/>
        <v>0</v>
      </c>
      <c r="E20" s="50">
        <f t="shared" si="4"/>
        <v>0</v>
      </c>
      <c r="F20" s="50">
        <f t="shared" si="4"/>
        <v>0</v>
      </c>
      <c r="G20" s="49">
        <f t="shared" si="4"/>
        <v>0</v>
      </c>
      <c r="H20" s="172">
        <f t="shared" ref="H20:L20" si="5">SUM(H9:H19)</f>
        <v>0</v>
      </c>
      <c r="I20" s="50">
        <f t="shared" si="5"/>
        <v>0</v>
      </c>
      <c r="J20" s="50">
        <f t="shared" si="5"/>
        <v>0</v>
      </c>
      <c r="K20" s="50">
        <f t="shared" si="5"/>
        <v>0</v>
      </c>
      <c r="L20" s="167">
        <f t="shared" si="5"/>
        <v>0</v>
      </c>
      <c r="M20" s="172">
        <f t="shared" ref="M20:Q20" si="6">SUM(M9:M19)</f>
        <v>0</v>
      </c>
      <c r="N20" s="50">
        <f t="shared" si="6"/>
        <v>0</v>
      </c>
      <c r="O20" s="50">
        <f t="shared" si="6"/>
        <v>0</v>
      </c>
      <c r="P20" s="50">
        <f t="shared" si="6"/>
        <v>0</v>
      </c>
      <c r="Q20" s="167">
        <f t="shared" si="6"/>
        <v>0</v>
      </c>
      <c r="R20" s="172">
        <f t="shared" ref="R20:U20" si="7">SUM(R9:R19)</f>
        <v>0</v>
      </c>
      <c r="S20" s="50">
        <f t="shared" si="7"/>
        <v>0</v>
      </c>
      <c r="T20" s="50">
        <f t="shared" si="7"/>
        <v>0</v>
      </c>
      <c r="U20" s="50">
        <f t="shared" si="7"/>
        <v>0</v>
      </c>
    </row>
    <row r="21" spans="1:21" x14ac:dyDescent="0.2">
      <c r="A21" s="8"/>
      <c r="B21" s="4"/>
      <c r="C21" s="28"/>
      <c r="D21" s="29"/>
      <c r="E21" s="29"/>
      <c r="F21" s="29"/>
      <c r="G21" s="162"/>
      <c r="H21" s="159"/>
      <c r="I21" s="29"/>
      <c r="J21" s="29"/>
      <c r="K21" s="29"/>
      <c r="L21" s="168"/>
      <c r="M21" s="159"/>
      <c r="N21" s="29"/>
      <c r="O21" s="29"/>
      <c r="P21" s="29"/>
      <c r="Q21" s="168"/>
      <c r="R21" s="159"/>
      <c r="S21" s="29"/>
      <c r="T21" s="29"/>
      <c r="U21" s="56"/>
    </row>
    <row r="22" spans="1:21" ht="15.75" x14ac:dyDescent="0.25">
      <c r="A22" s="318" t="s">
        <v>15</v>
      </c>
      <c r="B22" s="21"/>
      <c r="C22" s="53"/>
      <c r="D22" s="54"/>
      <c r="E22" s="54"/>
      <c r="F22" s="54"/>
      <c r="G22" s="161"/>
      <c r="H22" s="155"/>
      <c r="I22" s="54"/>
      <c r="J22" s="54"/>
      <c r="K22" s="54"/>
      <c r="L22" s="169"/>
      <c r="M22" s="155"/>
      <c r="N22" s="54"/>
      <c r="O22" s="54"/>
      <c r="P22" s="54"/>
      <c r="Q22" s="169"/>
      <c r="R22" s="155"/>
      <c r="S22" s="54"/>
      <c r="T22" s="54"/>
      <c r="U22" s="55"/>
    </row>
    <row r="23" spans="1:21" x14ac:dyDescent="0.2">
      <c r="A23" s="67" t="s">
        <v>7</v>
      </c>
      <c r="B23" s="14"/>
      <c r="C23" s="40"/>
      <c r="D23" s="41"/>
      <c r="E23" s="41"/>
      <c r="F23" s="41"/>
      <c r="G23" s="91">
        <f t="shared" ref="G23:G35" si="8">SUM(C23:F23)</f>
        <v>0</v>
      </c>
      <c r="H23" s="156"/>
      <c r="I23" s="41"/>
      <c r="J23" s="41"/>
      <c r="K23" s="41"/>
      <c r="L23" s="107">
        <f t="shared" ref="L23:L36" si="9">SUM(H23:K23)</f>
        <v>0</v>
      </c>
      <c r="M23" s="156"/>
      <c r="N23" s="41"/>
      <c r="O23" s="41"/>
      <c r="P23" s="41"/>
      <c r="Q23" s="107">
        <f t="shared" ref="Q23:Q36" si="10">SUM(M23:P23)</f>
        <v>0</v>
      </c>
      <c r="R23" s="156"/>
      <c r="S23" s="41"/>
      <c r="T23" s="41"/>
      <c r="U23" s="31">
        <f t="shared" ref="U23:U36" si="11">SUM(R23:T23)</f>
        <v>0</v>
      </c>
    </row>
    <row r="24" spans="1:21" x14ac:dyDescent="0.2">
      <c r="A24" s="67" t="s">
        <v>8</v>
      </c>
      <c r="B24" s="12"/>
      <c r="C24" s="35"/>
      <c r="D24" s="36"/>
      <c r="E24" s="36"/>
      <c r="F24" s="36"/>
      <c r="G24" s="90">
        <f t="shared" si="8"/>
        <v>0</v>
      </c>
      <c r="H24" s="157"/>
      <c r="I24" s="36"/>
      <c r="J24" s="36"/>
      <c r="K24" s="36"/>
      <c r="L24" s="111">
        <f t="shared" si="9"/>
        <v>0</v>
      </c>
      <c r="M24" s="157"/>
      <c r="N24" s="36"/>
      <c r="O24" s="36"/>
      <c r="P24" s="36"/>
      <c r="Q24" s="111">
        <f t="shared" si="10"/>
        <v>0</v>
      </c>
      <c r="R24" s="157"/>
      <c r="S24" s="36"/>
      <c r="T24" s="36"/>
      <c r="U24" s="38">
        <f t="shared" si="11"/>
        <v>0</v>
      </c>
    </row>
    <row r="25" spans="1:21" x14ac:dyDescent="0.2">
      <c r="A25" s="67" t="s">
        <v>12</v>
      </c>
      <c r="B25" s="12"/>
      <c r="C25" s="35"/>
      <c r="D25" s="36"/>
      <c r="E25" s="36"/>
      <c r="F25" s="36"/>
      <c r="G25" s="90">
        <f t="shared" si="8"/>
        <v>0</v>
      </c>
      <c r="H25" s="157"/>
      <c r="I25" s="36"/>
      <c r="J25" s="36"/>
      <c r="K25" s="36"/>
      <c r="L25" s="111">
        <f t="shared" si="9"/>
        <v>0</v>
      </c>
      <c r="M25" s="157"/>
      <c r="N25" s="36"/>
      <c r="O25" s="36"/>
      <c r="P25" s="36"/>
      <c r="Q25" s="111">
        <f t="shared" si="10"/>
        <v>0</v>
      </c>
      <c r="R25" s="157"/>
      <c r="S25" s="36"/>
      <c r="T25" s="36"/>
      <c r="U25" s="38">
        <f t="shared" si="11"/>
        <v>0</v>
      </c>
    </row>
    <row r="26" spans="1:21" x14ac:dyDescent="0.2">
      <c r="A26" s="67" t="s">
        <v>9</v>
      </c>
      <c r="B26" s="22"/>
      <c r="C26" s="32"/>
      <c r="D26" s="30"/>
      <c r="E26" s="30"/>
      <c r="F26" s="30"/>
      <c r="G26" s="90">
        <f t="shared" si="8"/>
        <v>0</v>
      </c>
      <c r="H26" s="158"/>
      <c r="I26" s="30"/>
      <c r="J26" s="30"/>
      <c r="K26" s="30"/>
      <c r="L26" s="111">
        <f t="shared" si="9"/>
        <v>0</v>
      </c>
      <c r="M26" s="158"/>
      <c r="N26" s="30"/>
      <c r="O26" s="30"/>
      <c r="P26" s="30"/>
      <c r="Q26" s="111">
        <f t="shared" si="10"/>
        <v>0</v>
      </c>
      <c r="R26" s="158"/>
      <c r="S26" s="30"/>
      <c r="T26" s="30"/>
      <c r="U26" s="38">
        <f t="shared" si="11"/>
        <v>0</v>
      </c>
    </row>
    <row r="27" spans="1:21" x14ac:dyDescent="0.2">
      <c r="A27" s="67" t="s">
        <v>10</v>
      </c>
      <c r="B27" s="14"/>
      <c r="C27" s="40"/>
      <c r="D27" s="41"/>
      <c r="E27" s="41"/>
      <c r="F27" s="41"/>
      <c r="G27" s="90">
        <f t="shared" si="8"/>
        <v>0</v>
      </c>
      <c r="H27" s="156"/>
      <c r="I27" s="41"/>
      <c r="J27" s="41"/>
      <c r="K27" s="41"/>
      <c r="L27" s="111">
        <f t="shared" si="9"/>
        <v>0</v>
      </c>
      <c r="M27" s="156"/>
      <c r="N27" s="41"/>
      <c r="O27" s="41"/>
      <c r="P27" s="41"/>
      <c r="Q27" s="111">
        <f t="shared" si="10"/>
        <v>0</v>
      </c>
      <c r="R27" s="156"/>
      <c r="S27" s="41"/>
      <c r="T27" s="41"/>
      <c r="U27" s="38">
        <f t="shared" si="11"/>
        <v>0</v>
      </c>
    </row>
    <row r="28" spans="1:21" x14ac:dyDescent="0.2">
      <c r="A28" s="67" t="s">
        <v>11</v>
      </c>
      <c r="B28" s="12"/>
      <c r="C28" s="35"/>
      <c r="D28" s="36"/>
      <c r="E28" s="36"/>
      <c r="F28" s="36"/>
      <c r="G28" s="90">
        <f t="shared" si="8"/>
        <v>0</v>
      </c>
      <c r="H28" s="157"/>
      <c r="I28" s="36"/>
      <c r="J28" s="36"/>
      <c r="K28" s="36"/>
      <c r="L28" s="111">
        <f t="shared" si="9"/>
        <v>0</v>
      </c>
      <c r="M28" s="157"/>
      <c r="N28" s="36"/>
      <c r="O28" s="36"/>
      <c r="P28" s="36"/>
      <c r="Q28" s="111">
        <f t="shared" si="10"/>
        <v>0</v>
      </c>
      <c r="R28" s="157"/>
      <c r="S28" s="36"/>
      <c r="T28" s="36"/>
      <c r="U28" s="38">
        <f t="shared" si="11"/>
        <v>0</v>
      </c>
    </row>
    <row r="29" spans="1:21" x14ac:dyDescent="0.2">
      <c r="A29" s="67" t="s">
        <v>14</v>
      </c>
      <c r="B29" s="12"/>
      <c r="C29" s="35"/>
      <c r="D29" s="36"/>
      <c r="E29" s="36"/>
      <c r="F29" s="36"/>
      <c r="G29" s="90">
        <f t="shared" si="8"/>
        <v>0</v>
      </c>
      <c r="H29" s="157"/>
      <c r="I29" s="36"/>
      <c r="J29" s="36"/>
      <c r="K29" s="36"/>
      <c r="L29" s="111">
        <f t="shared" si="9"/>
        <v>0</v>
      </c>
      <c r="M29" s="157"/>
      <c r="N29" s="36"/>
      <c r="O29" s="36"/>
      <c r="P29" s="36"/>
      <c r="Q29" s="111">
        <f t="shared" si="10"/>
        <v>0</v>
      </c>
      <c r="R29" s="157"/>
      <c r="S29" s="36"/>
      <c r="T29" s="36"/>
      <c r="U29" s="38">
        <f t="shared" si="11"/>
        <v>0</v>
      </c>
    </row>
    <row r="30" spans="1:21" x14ac:dyDescent="0.2">
      <c r="A30" s="68" t="s">
        <v>13</v>
      </c>
      <c r="B30" s="14"/>
      <c r="C30" s="40"/>
      <c r="D30" s="41"/>
      <c r="E30" s="41"/>
      <c r="F30" s="41"/>
      <c r="G30" s="90">
        <f t="shared" si="8"/>
        <v>0</v>
      </c>
      <c r="H30" s="156"/>
      <c r="I30" s="41"/>
      <c r="J30" s="41"/>
      <c r="K30" s="41"/>
      <c r="L30" s="111">
        <f t="shared" si="9"/>
        <v>0</v>
      </c>
      <c r="M30" s="156"/>
      <c r="N30" s="41"/>
      <c r="O30" s="41"/>
      <c r="P30" s="41"/>
      <c r="Q30" s="111">
        <f t="shared" si="10"/>
        <v>0</v>
      </c>
      <c r="R30" s="156"/>
      <c r="S30" s="41"/>
      <c r="T30" s="41"/>
      <c r="U30" s="38">
        <f t="shared" si="11"/>
        <v>0</v>
      </c>
    </row>
    <row r="31" spans="1:21" x14ac:dyDescent="0.2">
      <c r="A31" s="63"/>
      <c r="B31" s="14"/>
      <c r="C31" s="40"/>
      <c r="D31" s="41"/>
      <c r="E31" s="41"/>
      <c r="F31" s="41"/>
      <c r="G31" s="90">
        <f t="shared" si="8"/>
        <v>0</v>
      </c>
      <c r="H31" s="156"/>
      <c r="I31" s="89"/>
      <c r="J31" s="41"/>
      <c r="K31" s="41"/>
      <c r="L31" s="111">
        <f t="shared" si="9"/>
        <v>0</v>
      </c>
      <c r="M31" s="156"/>
      <c r="N31" s="41"/>
      <c r="O31" s="41"/>
      <c r="P31" s="41"/>
      <c r="Q31" s="111">
        <f t="shared" si="10"/>
        <v>0</v>
      </c>
      <c r="R31" s="156"/>
      <c r="S31" s="41"/>
      <c r="T31" s="41"/>
      <c r="U31" s="38">
        <f t="shared" si="11"/>
        <v>0</v>
      </c>
    </row>
    <row r="32" spans="1:21" x14ac:dyDescent="0.2">
      <c r="A32" s="63"/>
      <c r="B32" s="14"/>
      <c r="C32" s="40"/>
      <c r="D32" s="41"/>
      <c r="E32" s="41"/>
      <c r="F32" s="41"/>
      <c r="G32" s="90">
        <f t="shared" si="8"/>
        <v>0</v>
      </c>
      <c r="H32" s="156"/>
      <c r="I32" s="41"/>
      <c r="J32" s="41"/>
      <c r="K32" s="41"/>
      <c r="L32" s="111">
        <f t="shared" si="9"/>
        <v>0</v>
      </c>
      <c r="M32" s="156"/>
      <c r="N32" s="41"/>
      <c r="O32" s="41"/>
      <c r="P32" s="41"/>
      <c r="Q32" s="111">
        <f t="shared" si="10"/>
        <v>0</v>
      </c>
      <c r="R32" s="156"/>
      <c r="S32" s="41"/>
      <c r="T32" s="41"/>
      <c r="U32" s="38">
        <f t="shared" si="11"/>
        <v>0</v>
      </c>
    </row>
    <row r="33" spans="1:21" ht="14.25" x14ac:dyDescent="0.2">
      <c r="A33" s="23"/>
      <c r="B33" s="14"/>
      <c r="C33" s="40"/>
      <c r="D33" s="41"/>
      <c r="E33" s="41"/>
      <c r="F33" s="41"/>
      <c r="G33" s="90">
        <f t="shared" si="8"/>
        <v>0</v>
      </c>
      <c r="H33" s="156"/>
      <c r="I33" s="41"/>
      <c r="J33" s="41"/>
      <c r="K33" s="41"/>
      <c r="L33" s="111">
        <f t="shared" si="9"/>
        <v>0</v>
      </c>
      <c r="M33" s="156"/>
      <c r="N33" s="41"/>
      <c r="O33" s="41"/>
      <c r="P33" s="41"/>
      <c r="Q33" s="111">
        <f t="shared" si="10"/>
        <v>0</v>
      </c>
      <c r="R33" s="156"/>
      <c r="S33" s="41"/>
      <c r="T33" s="41"/>
      <c r="U33" s="38">
        <f t="shared" si="11"/>
        <v>0</v>
      </c>
    </row>
    <row r="34" spans="1:21" ht="14.25" x14ac:dyDescent="0.2">
      <c r="A34" s="23"/>
      <c r="B34" s="14"/>
      <c r="C34" s="40"/>
      <c r="D34" s="41"/>
      <c r="E34" s="41"/>
      <c r="F34" s="41"/>
      <c r="G34" s="90">
        <f t="shared" si="8"/>
        <v>0</v>
      </c>
      <c r="H34" s="156"/>
      <c r="I34" s="41"/>
      <c r="J34" s="41"/>
      <c r="K34" s="41"/>
      <c r="L34" s="111">
        <f t="shared" si="9"/>
        <v>0</v>
      </c>
      <c r="M34" s="156"/>
      <c r="N34" s="41"/>
      <c r="O34" s="41"/>
      <c r="P34" s="41"/>
      <c r="Q34" s="111">
        <f t="shared" si="10"/>
        <v>0</v>
      </c>
      <c r="R34" s="156"/>
      <c r="S34" s="41"/>
      <c r="T34" s="41"/>
      <c r="U34" s="38">
        <f t="shared" si="11"/>
        <v>0</v>
      </c>
    </row>
    <row r="35" spans="1:21" x14ac:dyDescent="0.2">
      <c r="A35" s="10"/>
      <c r="B35" s="14"/>
      <c r="C35" s="40"/>
      <c r="D35" s="41"/>
      <c r="E35" s="41"/>
      <c r="F35" s="41"/>
      <c r="G35" s="90">
        <f t="shared" si="8"/>
        <v>0</v>
      </c>
      <c r="H35" s="156"/>
      <c r="I35" s="41"/>
      <c r="J35" s="41"/>
      <c r="K35" s="41"/>
      <c r="L35" s="111">
        <f t="shared" si="9"/>
        <v>0</v>
      </c>
      <c r="M35" s="156"/>
      <c r="N35" s="41"/>
      <c r="O35" s="41"/>
      <c r="P35" s="41"/>
      <c r="Q35" s="111">
        <f t="shared" si="10"/>
        <v>0</v>
      </c>
      <c r="R35" s="156"/>
      <c r="S35" s="41"/>
      <c r="T35" s="41"/>
      <c r="U35" s="38">
        <f t="shared" si="11"/>
        <v>0</v>
      </c>
    </row>
    <row r="36" spans="1:21" ht="13.5" thickBot="1" x14ac:dyDescent="0.25">
      <c r="A36" s="10"/>
      <c r="B36" s="14"/>
      <c r="C36" s="40"/>
      <c r="D36" s="41"/>
      <c r="E36" s="41"/>
      <c r="F36" s="41"/>
      <c r="G36" s="90">
        <f t="shared" ref="G36" si="12">SUM(C36:F36)</f>
        <v>0</v>
      </c>
      <c r="H36" s="156"/>
      <c r="I36" s="41"/>
      <c r="J36" s="41"/>
      <c r="K36" s="41"/>
      <c r="L36" s="111">
        <f t="shared" si="9"/>
        <v>0</v>
      </c>
      <c r="M36" s="156"/>
      <c r="N36" s="41"/>
      <c r="O36" s="41"/>
      <c r="P36" s="41"/>
      <c r="Q36" s="111">
        <f t="shared" si="10"/>
        <v>0</v>
      </c>
      <c r="R36" s="156"/>
      <c r="S36" s="41"/>
      <c r="T36" s="41"/>
      <c r="U36" s="38">
        <f t="shared" si="11"/>
        <v>0</v>
      </c>
    </row>
    <row r="37" spans="1:21" s="65" customFormat="1" ht="15.75" x14ac:dyDescent="0.25">
      <c r="A37" s="393" t="s">
        <v>121</v>
      </c>
      <c r="B37" s="19">
        <f t="shared" ref="B37:G37" si="13">SUM(B23:B36)</f>
        <v>0</v>
      </c>
      <c r="C37" s="50">
        <f t="shared" si="13"/>
        <v>0</v>
      </c>
      <c r="D37" s="50">
        <f t="shared" si="13"/>
        <v>0</v>
      </c>
      <c r="E37" s="50">
        <f t="shared" si="13"/>
        <v>0</v>
      </c>
      <c r="F37" s="50">
        <f t="shared" si="13"/>
        <v>0</v>
      </c>
      <c r="G37" s="49">
        <f t="shared" si="13"/>
        <v>0</v>
      </c>
      <c r="H37" s="172">
        <f t="shared" ref="H37:L37" si="14">SUM(H23:H36)</f>
        <v>0</v>
      </c>
      <c r="I37" s="50">
        <f t="shared" si="14"/>
        <v>0</v>
      </c>
      <c r="J37" s="50">
        <f t="shared" si="14"/>
        <v>0</v>
      </c>
      <c r="K37" s="50">
        <f t="shared" si="14"/>
        <v>0</v>
      </c>
      <c r="L37" s="167">
        <f t="shared" si="14"/>
        <v>0</v>
      </c>
      <c r="M37" s="172">
        <f t="shared" ref="M37:Q37" si="15">SUM(M23:M36)</f>
        <v>0</v>
      </c>
      <c r="N37" s="50">
        <f t="shared" si="15"/>
        <v>0</v>
      </c>
      <c r="O37" s="50">
        <f t="shared" si="15"/>
        <v>0</v>
      </c>
      <c r="P37" s="50">
        <f t="shared" si="15"/>
        <v>0</v>
      </c>
      <c r="Q37" s="167">
        <f t="shared" si="15"/>
        <v>0</v>
      </c>
      <c r="R37" s="172">
        <f t="shared" ref="R37:U37" si="16">SUM(R23:R36)</f>
        <v>0</v>
      </c>
      <c r="S37" s="50">
        <f t="shared" si="16"/>
        <v>0</v>
      </c>
      <c r="T37" s="50">
        <f t="shared" si="16"/>
        <v>0</v>
      </c>
      <c r="U37" s="50">
        <f t="shared" si="16"/>
        <v>0</v>
      </c>
    </row>
    <row r="38" spans="1:21" ht="13.5" thickBot="1" x14ac:dyDescent="0.25">
      <c r="A38" s="10"/>
      <c r="B38" s="14"/>
      <c r="C38" s="40"/>
      <c r="D38" s="41"/>
      <c r="E38" s="41"/>
      <c r="F38" s="41"/>
      <c r="G38" s="92"/>
      <c r="H38" s="173"/>
      <c r="I38" s="89"/>
      <c r="J38" s="89"/>
      <c r="K38" s="89"/>
      <c r="L38" s="130"/>
      <c r="M38" s="173"/>
      <c r="N38" s="89"/>
      <c r="O38" s="89"/>
      <c r="P38" s="89"/>
      <c r="Q38" s="130"/>
      <c r="R38" s="173"/>
      <c r="S38" s="89"/>
      <c r="T38" s="89"/>
      <c r="U38" s="42"/>
    </row>
    <row r="39" spans="1:21" s="65" customFormat="1" ht="15.75" x14ac:dyDescent="0.25">
      <c r="A39" s="64" t="s">
        <v>1</v>
      </c>
      <c r="B39" s="18">
        <f>B20+B37</f>
        <v>0</v>
      </c>
      <c r="C39" s="44">
        <f t="shared" ref="C39:G39" si="17">C20+C37</f>
        <v>0</v>
      </c>
      <c r="D39" s="45">
        <f t="shared" si="17"/>
        <v>0</v>
      </c>
      <c r="E39" s="45">
        <f t="shared" si="17"/>
        <v>0</v>
      </c>
      <c r="F39" s="45">
        <f t="shared" si="17"/>
        <v>0</v>
      </c>
      <c r="G39" s="115">
        <f t="shared" si="17"/>
        <v>0</v>
      </c>
      <c r="H39" s="174">
        <f t="shared" ref="H39:L39" si="18">H20+H37</f>
        <v>0</v>
      </c>
      <c r="I39" s="45">
        <f t="shared" si="18"/>
        <v>0</v>
      </c>
      <c r="J39" s="45">
        <f t="shared" si="18"/>
        <v>0</v>
      </c>
      <c r="K39" s="45">
        <f t="shared" si="18"/>
        <v>0</v>
      </c>
      <c r="L39" s="134">
        <f t="shared" si="18"/>
        <v>0</v>
      </c>
      <c r="M39" s="174">
        <f t="shared" ref="M39:Q39" si="19">M20+M37</f>
        <v>0</v>
      </c>
      <c r="N39" s="45">
        <f t="shared" si="19"/>
        <v>0</v>
      </c>
      <c r="O39" s="45">
        <f t="shared" si="19"/>
        <v>0</v>
      </c>
      <c r="P39" s="45">
        <f t="shared" si="19"/>
        <v>0</v>
      </c>
      <c r="Q39" s="134">
        <f t="shared" si="19"/>
        <v>0</v>
      </c>
      <c r="R39" s="174">
        <f t="shared" ref="R39:U39" si="20">R20+R37</f>
        <v>0</v>
      </c>
      <c r="S39" s="45">
        <f t="shared" si="20"/>
        <v>0</v>
      </c>
      <c r="T39" s="45">
        <f t="shared" si="20"/>
        <v>0</v>
      </c>
      <c r="U39" s="46">
        <f t="shared" si="20"/>
        <v>0</v>
      </c>
    </row>
    <row r="40" spans="1:21" x14ac:dyDescent="0.2">
      <c r="A40" s="5"/>
      <c r="H40" s="175"/>
      <c r="I40" s="176"/>
      <c r="J40" s="176"/>
      <c r="K40" s="176"/>
      <c r="L40" s="170"/>
      <c r="M40" s="175"/>
      <c r="N40" s="176"/>
      <c r="O40" s="176"/>
      <c r="P40" s="176"/>
      <c r="Q40" s="170"/>
      <c r="R40" s="175"/>
      <c r="S40" s="176"/>
      <c r="T40" s="176"/>
      <c r="U40" s="176"/>
    </row>
    <row r="41" spans="1:21" ht="20.25" x14ac:dyDescent="0.3">
      <c r="A41" s="507" t="s">
        <v>119</v>
      </c>
      <c r="B41" s="507"/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</row>
    <row r="42" spans="1:21" s="65" customFormat="1" ht="15.75" x14ac:dyDescent="0.25">
      <c r="A42" s="25" t="s">
        <v>6</v>
      </c>
      <c r="B42" s="26">
        <f>'Rapport trimestriel'!B70</f>
        <v>0</v>
      </c>
      <c r="C42" s="57">
        <f>'Rapport trimestriel'!C70</f>
        <v>0</v>
      </c>
      <c r="D42" s="58">
        <f>'Rapport trimestriel'!D70</f>
        <v>0</v>
      </c>
      <c r="E42" s="58">
        <f>'Rapport trimestriel'!E70</f>
        <v>0</v>
      </c>
      <c r="F42" s="58">
        <f>'Rapport trimestriel'!F70</f>
        <v>0</v>
      </c>
      <c r="G42" s="163">
        <f>SUM(C42:F42)</f>
        <v>0</v>
      </c>
      <c r="H42" s="177">
        <f>'Rapport trimestriel'!H70</f>
        <v>0</v>
      </c>
      <c r="I42" s="178">
        <f>'Rapport trimestriel'!I70</f>
        <v>0</v>
      </c>
      <c r="J42" s="178">
        <f>'Rapport trimestriel'!J70</f>
        <v>0</v>
      </c>
      <c r="K42" s="178">
        <f>'Rapport trimestriel'!K70</f>
        <v>0</v>
      </c>
      <c r="L42" s="171">
        <f>SUM(H42:K42)</f>
        <v>0</v>
      </c>
      <c r="M42" s="177">
        <f>'Rapport trimestriel'!M70</f>
        <v>0</v>
      </c>
      <c r="N42" s="178">
        <f>'Rapport trimestriel'!N70</f>
        <v>0</v>
      </c>
      <c r="O42" s="178">
        <f>'Rapport trimestriel'!O70</f>
        <v>0</v>
      </c>
      <c r="P42" s="178">
        <f>'Rapport trimestriel'!P70</f>
        <v>0</v>
      </c>
      <c r="Q42" s="171">
        <f>SUM(M42:P42)</f>
        <v>0</v>
      </c>
      <c r="R42" s="177">
        <f>'Rapport trimestriel'!M70</f>
        <v>0</v>
      </c>
      <c r="S42" s="178">
        <f>'Rapport trimestriel'!N70</f>
        <v>0</v>
      </c>
      <c r="T42" s="178">
        <f>'Rapport trimestriel'!O70</f>
        <v>0</v>
      </c>
      <c r="U42" s="179">
        <f>SUM(R42:T42)</f>
        <v>0</v>
      </c>
    </row>
  </sheetData>
  <sheetProtection password="CCA6" sheet="1" objects="1" scenarios="1" formatCells="0" formatColumns="0" formatRows="0" insertColumns="0" insertRows="0" insertHyperlinks="0" sort="0" autoFilter="0" pivotTables="0"/>
  <mergeCells count="10">
    <mergeCell ref="C4:G4"/>
    <mergeCell ref="C5:F5"/>
    <mergeCell ref="A41:U41"/>
    <mergeCell ref="B2:G2"/>
    <mergeCell ref="H4:L4"/>
    <mergeCell ref="H5:K5"/>
    <mergeCell ref="R4:U4"/>
    <mergeCell ref="R5:T5"/>
    <mergeCell ref="M5:P5"/>
    <mergeCell ref="M4:Q4"/>
  </mergeCells>
  <pageMargins left="0.51181102362204722" right="0.51181102362204722" top="0.51181102362204722" bottom="0.51181102362204722" header="0.51181102362204722" footer="0.51181102362204722"/>
  <pageSetup paperSize="5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Q39"/>
  <sheetViews>
    <sheetView view="pageBreakPreview" zoomScaleNormal="100" zoomScaleSheetLayoutView="100" workbookViewId="0">
      <selection activeCell="A3" sqref="A3:XFD3"/>
    </sheetView>
  </sheetViews>
  <sheetFormatPr defaultRowHeight="12.75" x14ac:dyDescent="0.2"/>
  <cols>
    <col min="1" max="1" width="12" style="5" customWidth="1"/>
    <col min="2" max="2" width="9.140625" style="5"/>
    <col min="3" max="3" width="9.7109375" style="5" customWidth="1"/>
    <col min="4" max="4" width="9.42578125" style="5" customWidth="1"/>
    <col min="5" max="5" width="9.140625" style="5"/>
    <col min="6" max="6" width="9.5703125" style="5" customWidth="1"/>
    <col min="7" max="7" width="11.5703125" style="5" customWidth="1"/>
    <col min="8" max="9" width="9.140625" style="5"/>
    <col min="10" max="10" width="6.5703125" style="5" customWidth="1"/>
    <col min="11" max="16384" width="9.140625" style="5"/>
  </cols>
  <sheetData>
    <row r="1" spans="1:17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15.75" x14ac:dyDescent="0.25">
      <c r="A2" s="65"/>
      <c r="B2" s="522" t="s">
        <v>123</v>
      </c>
      <c r="C2" s="522"/>
      <c r="D2" s="522"/>
      <c r="E2" s="522"/>
      <c r="F2" s="522"/>
      <c r="G2" s="522"/>
      <c r="H2" s="522"/>
      <c r="I2" s="522"/>
      <c r="J2" s="522"/>
      <c r="K2" s="522"/>
    </row>
    <row r="3" spans="1:17" ht="15.75" x14ac:dyDescent="0.25">
      <c r="A3" s="65"/>
      <c r="B3" s="481" t="s">
        <v>172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7" ht="15" x14ac:dyDescent="0.2">
      <c r="A4" s="65"/>
      <c r="B4" s="394" t="s">
        <v>124</v>
      </c>
      <c r="C4" s="65"/>
      <c r="D4" s="65"/>
      <c r="E4" s="65"/>
      <c r="F4" s="65"/>
      <c r="G4" s="65"/>
      <c r="H4" s="65"/>
      <c r="I4" s="65"/>
      <c r="J4" s="65"/>
      <c r="K4" s="65"/>
    </row>
    <row r="5" spans="1:17" ht="18" x14ac:dyDescent="0.25">
      <c r="A5" s="65"/>
      <c r="B5" s="187"/>
      <c r="C5" s="519" t="s">
        <v>125</v>
      </c>
      <c r="D5" s="519"/>
      <c r="E5" s="519"/>
      <c r="F5" s="519"/>
      <c r="G5" s="519"/>
      <c r="H5" s="65"/>
      <c r="I5" s="65"/>
      <c r="J5" s="65"/>
      <c r="K5" s="65"/>
    </row>
    <row r="6" spans="1:17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7" ht="32.25" customHeight="1" x14ac:dyDescent="0.2">
      <c r="A7" s="65"/>
      <c r="B7" s="520" t="str">
        <f>'Rapport trimestriel'!A3</f>
        <v>Université et titre du projet:</v>
      </c>
      <c r="C7" s="520"/>
      <c r="D7" s="520"/>
      <c r="E7" s="521" t="str">
        <f>'Rapport trimestriel'!B3</f>
        <v>Sélectionnez de la liste</v>
      </c>
      <c r="F7" s="521"/>
      <c r="G7" s="521"/>
      <c r="H7" s="521"/>
      <c r="I7" s="521"/>
      <c r="J7" s="521"/>
      <c r="K7" s="521"/>
    </row>
    <row r="8" spans="1:17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Q8" s="181"/>
    </row>
    <row r="9" spans="1:17" ht="27" customHeight="1" x14ac:dyDescent="0.2">
      <c r="B9" s="523" t="s">
        <v>140</v>
      </c>
      <c r="C9" s="523"/>
      <c r="D9" s="523"/>
      <c r="E9" s="523"/>
      <c r="F9" s="523"/>
      <c r="G9" s="1">
        <v>0</v>
      </c>
    </row>
    <row r="10" spans="1:17" x14ac:dyDescent="0.2">
      <c r="G10" s="1"/>
    </row>
    <row r="11" spans="1:17" x14ac:dyDescent="0.2">
      <c r="B11" s="410" t="s">
        <v>141</v>
      </c>
      <c r="G11" s="1">
        <v>0</v>
      </c>
    </row>
    <row r="12" spans="1:17" ht="13.5" thickBot="1" x14ac:dyDescent="0.25">
      <c r="A12" s="65"/>
      <c r="B12" s="65"/>
      <c r="C12" s="65"/>
      <c r="D12" s="65"/>
      <c r="E12" s="65"/>
      <c r="F12" s="65"/>
      <c r="G12" s="70"/>
      <c r="H12" s="65"/>
      <c r="I12" s="65"/>
      <c r="J12" s="65"/>
      <c r="K12" s="65"/>
    </row>
    <row r="13" spans="1:17" x14ac:dyDescent="0.2">
      <c r="A13" s="65"/>
      <c r="B13" s="71" t="s">
        <v>142</v>
      </c>
      <c r="C13" s="71"/>
      <c r="D13" s="71"/>
      <c r="E13" s="71"/>
      <c r="F13" s="71"/>
      <c r="G13" s="72">
        <f>SUM(G9+G11)</f>
        <v>0</v>
      </c>
      <c r="H13" s="188" t="s">
        <v>2</v>
      </c>
      <c r="I13" s="65"/>
      <c r="J13" s="65"/>
      <c r="K13" s="65"/>
    </row>
    <row r="14" spans="1:17" x14ac:dyDescent="0.2">
      <c r="A14" s="65"/>
      <c r="B14" s="65"/>
      <c r="C14" s="65"/>
      <c r="D14" s="65"/>
      <c r="E14" s="65"/>
      <c r="F14" s="65"/>
      <c r="G14" s="70"/>
      <c r="H14" s="65"/>
      <c r="I14" s="65"/>
      <c r="J14" s="65"/>
      <c r="K14" s="65"/>
    </row>
    <row r="15" spans="1:17" s="11" customFormat="1" x14ac:dyDescent="0.2">
      <c r="A15" s="191"/>
      <c r="B15" s="411" t="s">
        <v>143</v>
      </c>
      <c r="C15" s="191"/>
      <c r="D15" s="191"/>
      <c r="E15" s="191"/>
      <c r="F15" s="191"/>
      <c r="G15" s="192">
        <f>'Rapport trimestriel'!C69</f>
        <v>0</v>
      </c>
      <c r="H15" s="191"/>
      <c r="I15" s="191"/>
      <c r="J15" s="191"/>
      <c r="K15" s="191"/>
    </row>
    <row r="16" spans="1:17" ht="13.5" thickBot="1" x14ac:dyDescent="0.25">
      <c r="A16" s="65"/>
      <c r="B16" s="65"/>
      <c r="C16" s="65"/>
      <c r="D16" s="65"/>
      <c r="E16" s="65"/>
      <c r="F16" s="65"/>
      <c r="G16" s="70"/>
      <c r="H16" s="65"/>
      <c r="I16" s="65"/>
      <c r="J16" s="65"/>
      <c r="K16" s="65"/>
    </row>
    <row r="17" spans="1:11" x14ac:dyDescent="0.2">
      <c r="A17" s="65"/>
      <c r="B17" s="412" t="s">
        <v>144</v>
      </c>
      <c r="C17" s="71"/>
      <c r="D17" s="71"/>
      <c r="E17" s="71"/>
      <c r="F17" s="71"/>
      <c r="G17" s="72">
        <f>SUM(G13-G15)</f>
        <v>0</v>
      </c>
      <c r="H17" s="65"/>
      <c r="I17" s="65"/>
      <c r="J17" s="65"/>
      <c r="K17" s="65"/>
    </row>
    <row r="18" spans="1:11" x14ac:dyDescent="0.2">
      <c r="A18" s="65"/>
      <c r="B18" s="65"/>
      <c r="C18" s="65"/>
      <c r="D18" s="65"/>
      <c r="E18" s="65"/>
      <c r="F18" s="65"/>
      <c r="G18" s="70"/>
      <c r="H18" s="65"/>
      <c r="I18" s="65"/>
      <c r="J18" s="65"/>
      <c r="K18" s="65"/>
    </row>
    <row r="19" spans="1:11" s="11" customFormat="1" x14ac:dyDescent="0.2">
      <c r="A19" s="193"/>
      <c r="B19" s="413" t="s">
        <v>145</v>
      </c>
      <c r="C19" s="191"/>
      <c r="D19" s="414" t="s">
        <v>146</v>
      </c>
      <c r="E19" s="414"/>
      <c r="F19" s="191"/>
      <c r="G19" s="192">
        <f>'Rapport trimestriel'!D69</f>
        <v>0</v>
      </c>
      <c r="H19" s="194"/>
      <c r="I19" s="191"/>
      <c r="J19" s="191"/>
      <c r="K19" s="191"/>
    </row>
    <row r="20" spans="1:11" s="11" customFormat="1" x14ac:dyDescent="0.2">
      <c r="A20" s="193"/>
      <c r="B20" s="413" t="s">
        <v>145</v>
      </c>
      <c r="C20" s="191"/>
      <c r="D20" s="395" t="s">
        <v>147</v>
      </c>
      <c r="E20" s="395"/>
      <c r="F20" s="191"/>
      <c r="G20" s="192">
        <f>'Rapport trimestriel'!E69</f>
        <v>0</v>
      </c>
      <c r="H20" s="194"/>
      <c r="I20" s="191"/>
      <c r="J20" s="191"/>
      <c r="K20" s="191"/>
    </row>
    <row r="21" spans="1:11" x14ac:dyDescent="0.2">
      <c r="A21" s="65"/>
      <c r="B21" s="189"/>
      <c r="C21" s="189"/>
      <c r="D21" s="189"/>
      <c r="E21" s="189"/>
      <c r="F21" s="189"/>
      <c r="G21" s="190"/>
      <c r="H21" s="65"/>
      <c r="I21" s="65"/>
      <c r="J21" s="65"/>
      <c r="K21" s="65"/>
    </row>
    <row r="22" spans="1:11" ht="13.5" thickBot="1" x14ac:dyDescent="0.25">
      <c r="A22" s="65"/>
      <c r="B22" s="65"/>
      <c r="C22" s="65"/>
      <c r="D22" s="65"/>
      <c r="E22" s="65"/>
      <c r="F22" s="65"/>
      <c r="G22" s="70"/>
      <c r="H22" s="65"/>
      <c r="I22" s="65"/>
      <c r="J22" s="65"/>
      <c r="K22" s="65"/>
    </row>
    <row r="23" spans="1:11" ht="27.75" customHeight="1" thickTop="1" x14ac:dyDescent="0.2">
      <c r="A23" s="65"/>
      <c r="B23" s="518" t="s">
        <v>148</v>
      </c>
      <c r="C23" s="518"/>
      <c r="D23" s="518"/>
      <c r="E23" s="518"/>
      <c r="F23" s="518"/>
      <c r="G23" s="73">
        <f>G19+G20-G17</f>
        <v>0</v>
      </c>
      <c r="H23" s="188" t="s">
        <v>3</v>
      </c>
      <c r="I23" s="65"/>
      <c r="J23" s="65"/>
      <c r="K23" s="65"/>
    </row>
    <row r="24" spans="1:11" x14ac:dyDescent="0.2">
      <c r="A24" s="65"/>
      <c r="B24" s="65"/>
      <c r="C24" s="65"/>
      <c r="D24" s="65"/>
      <c r="E24" s="65"/>
      <c r="F24" s="65"/>
      <c r="G24" s="70"/>
      <c r="H24" s="65"/>
      <c r="I24" s="65"/>
      <c r="J24" s="65"/>
      <c r="K24" s="65"/>
    </row>
    <row r="25" spans="1:11" x14ac:dyDescent="0.2">
      <c r="A25" s="65"/>
      <c r="B25" s="416" t="s">
        <v>150</v>
      </c>
      <c r="C25" s="74"/>
      <c r="D25" s="74"/>
      <c r="E25" s="74"/>
      <c r="F25" s="74"/>
      <c r="G25" s="75">
        <f>'Rapport trimestriel'!B69</f>
        <v>0</v>
      </c>
      <c r="H25" s="65"/>
      <c r="I25" s="65"/>
      <c r="J25" s="65"/>
      <c r="K25" s="65"/>
    </row>
    <row r="26" spans="1:11" x14ac:dyDescent="0.2">
      <c r="A26" s="65"/>
      <c r="B26" s="76" t="s">
        <v>151</v>
      </c>
      <c r="C26" s="77"/>
      <c r="D26" s="77"/>
      <c r="E26" s="77"/>
      <c r="F26" s="77"/>
      <c r="G26" s="78">
        <f>G25*0.1*-1</f>
        <v>0</v>
      </c>
      <c r="H26" s="65"/>
      <c r="I26" s="65"/>
      <c r="J26" s="65"/>
      <c r="K26" s="65"/>
    </row>
    <row r="27" spans="1:11" x14ac:dyDescent="0.2">
      <c r="A27" s="65"/>
      <c r="B27" s="79" t="s">
        <v>152</v>
      </c>
      <c r="C27" s="80"/>
      <c r="D27" s="80"/>
      <c r="E27" s="80"/>
      <c r="F27" s="80"/>
      <c r="G27" s="81">
        <f>G25+G26</f>
        <v>0</v>
      </c>
      <c r="H27" s="65"/>
      <c r="I27" s="65"/>
      <c r="J27" s="65"/>
      <c r="K27" s="65"/>
    </row>
    <row r="28" spans="1:1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2" spans="1:11" x14ac:dyDescent="0.2">
      <c r="A32" s="180"/>
    </row>
    <row r="33" spans="1:1" x14ac:dyDescent="0.2">
      <c r="A33" s="180"/>
    </row>
    <row r="34" spans="1:1" x14ac:dyDescent="0.2">
      <c r="A34" s="180"/>
    </row>
    <row r="35" spans="1:1" x14ac:dyDescent="0.2">
      <c r="A35" s="180"/>
    </row>
    <row r="36" spans="1:1" x14ac:dyDescent="0.2">
      <c r="A36" s="180"/>
    </row>
    <row r="37" spans="1:1" x14ac:dyDescent="0.2">
      <c r="A37" s="180"/>
    </row>
    <row r="38" spans="1:1" x14ac:dyDescent="0.2">
      <c r="A38" s="180"/>
    </row>
    <row r="39" spans="1:1" x14ac:dyDescent="0.2">
      <c r="A39" s="180"/>
    </row>
  </sheetData>
  <sheetProtection password="CCA6" sheet="1" objects="1" scenarios="1" formatCells="0" formatColumns="0" formatRows="0" insertColumns="0" insertRows="0" insertHyperlinks="0" sort="0" pivotTables="0"/>
  <mergeCells count="6">
    <mergeCell ref="B23:F23"/>
    <mergeCell ref="C5:G5"/>
    <mergeCell ref="B7:D7"/>
    <mergeCell ref="E7:K7"/>
    <mergeCell ref="B2:K2"/>
    <mergeCell ref="B9:F9"/>
  </mergeCells>
  <pageMargins left="0.75" right="0.75" top="1" bottom="1" header="0.5" footer="0.5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Q39"/>
  <sheetViews>
    <sheetView view="pageBreakPreview" zoomScaleNormal="100" zoomScaleSheetLayoutView="100" workbookViewId="0">
      <selection activeCell="A3" sqref="A3:XFD3"/>
    </sheetView>
  </sheetViews>
  <sheetFormatPr defaultRowHeight="12.75" x14ac:dyDescent="0.2"/>
  <cols>
    <col min="1" max="1" width="8.42578125" style="5" customWidth="1"/>
    <col min="2" max="2" width="9.140625" style="5"/>
    <col min="3" max="3" width="9.7109375" style="5" customWidth="1"/>
    <col min="4" max="4" width="9.42578125" style="5" customWidth="1"/>
    <col min="5" max="5" width="9.140625" style="5"/>
    <col min="6" max="6" width="9.42578125" style="5" customWidth="1"/>
    <col min="7" max="7" width="12" style="5" customWidth="1"/>
    <col min="8" max="9" width="9.140625" style="5"/>
    <col min="10" max="10" width="6.5703125" style="5" customWidth="1"/>
    <col min="11" max="16384" width="9.140625" style="5"/>
  </cols>
  <sheetData>
    <row r="1" spans="1:17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15.75" x14ac:dyDescent="0.25">
      <c r="A2" s="65"/>
      <c r="B2" s="522" t="s">
        <v>123</v>
      </c>
      <c r="C2" s="522"/>
      <c r="D2" s="522"/>
      <c r="E2" s="522"/>
      <c r="F2" s="522"/>
      <c r="G2" s="522"/>
      <c r="H2" s="522"/>
      <c r="I2" s="522"/>
      <c r="J2" s="522"/>
      <c r="K2" s="522"/>
    </row>
    <row r="3" spans="1:17" ht="15.75" x14ac:dyDescent="0.25">
      <c r="A3" s="65"/>
      <c r="B3" s="481" t="s">
        <v>172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7" ht="15" x14ac:dyDescent="0.2">
      <c r="A4" s="65"/>
      <c r="B4" s="396" t="s">
        <v>124</v>
      </c>
      <c r="C4" s="65"/>
      <c r="D4" s="65"/>
      <c r="E4" s="65"/>
      <c r="F4" s="65"/>
      <c r="G4" s="65"/>
      <c r="H4" s="65"/>
      <c r="I4" s="65"/>
      <c r="J4" s="65"/>
      <c r="K4" s="65"/>
    </row>
    <row r="5" spans="1:17" ht="18" x14ac:dyDescent="0.25">
      <c r="A5" s="65"/>
      <c r="B5" s="187"/>
      <c r="C5" s="519" t="s">
        <v>126</v>
      </c>
      <c r="D5" s="519"/>
      <c r="E5" s="519"/>
      <c r="F5" s="519"/>
      <c r="G5" s="519"/>
      <c r="H5" s="65"/>
      <c r="I5" s="65"/>
      <c r="J5" s="65"/>
      <c r="K5" s="65"/>
    </row>
    <row r="6" spans="1:17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7" ht="32.25" customHeight="1" x14ac:dyDescent="0.2">
      <c r="A7" s="65"/>
      <c r="B7" s="520" t="str">
        <f>'Rapport trimestriel'!A3</f>
        <v>Université et titre du projet:</v>
      </c>
      <c r="C7" s="520"/>
      <c r="D7" s="520"/>
      <c r="E7" s="521" t="str">
        <f>'Rapport trimestriel'!B3</f>
        <v>Sélectionnez de la liste</v>
      </c>
      <c r="F7" s="521"/>
      <c r="G7" s="521"/>
      <c r="H7" s="521"/>
      <c r="I7" s="521"/>
      <c r="J7" s="521"/>
      <c r="K7" s="521"/>
    </row>
    <row r="8" spans="1:17" x14ac:dyDescent="0.2">
      <c r="Q8" s="181"/>
    </row>
    <row r="9" spans="1:17" ht="25.5" customHeight="1" x14ac:dyDescent="0.2">
      <c r="B9" s="523" t="s">
        <v>140</v>
      </c>
      <c r="C9" s="523"/>
      <c r="D9" s="523"/>
      <c r="E9" s="523"/>
      <c r="F9" s="523"/>
      <c r="G9" s="1">
        <v>0</v>
      </c>
    </row>
    <row r="10" spans="1:17" x14ac:dyDescent="0.2">
      <c r="G10" s="1"/>
    </row>
    <row r="11" spans="1:17" x14ac:dyDescent="0.2">
      <c r="B11" s="478" t="s">
        <v>141</v>
      </c>
      <c r="G11" s="1">
        <v>0</v>
      </c>
    </row>
    <row r="12" spans="1:17" ht="13.5" thickBot="1" x14ac:dyDescent="0.25">
      <c r="A12" s="65"/>
      <c r="B12" s="65"/>
      <c r="C12" s="65"/>
      <c r="D12" s="65"/>
      <c r="E12" s="65"/>
      <c r="F12" s="65"/>
      <c r="G12" s="70"/>
      <c r="H12" s="65"/>
      <c r="I12" s="65"/>
      <c r="J12" s="65"/>
      <c r="K12" s="65"/>
    </row>
    <row r="13" spans="1:17" x14ac:dyDescent="0.2">
      <c r="A13" s="65"/>
      <c r="B13" s="71" t="s">
        <v>142</v>
      </c>
      <c r="C13" s="71"/>
      <c r="D13" s="71"/>
      <c r="E13" s="71"/>
      <c r="F13" s="71"/>
      <c r="G13" s="72">
        <f>SUM(G9+G11)</f>
        <v>0</v>
      </c>
      <c r="H13" s="188" t="s">
        <v>2</v>
      </c>
      <c r="I13" s="65"/>
      <c r="J13" s="65"/>
      <c r="K13" s="65"/>
    </row>
    <row r="14" spans="1:17" x14ac:dyDescent="0.2">
      <c r="A14" s="65"/>
      <c r="B14" s="65"/>
      <c r="C14" s="65"/>
      <c r="D14" s="65"/>
      <c r="E14" s="65"/>
      <c r="F14" s="65"/>
      <c r="G14" s="70"/>
      <c r="H14" s="65"/>
      <c r="I14" s="65"/>
      <c r="J14" s="65"/>
      <c r="K14" s="65"/>
    </row>
    <row r="15" spans="1:17" s="11" customFormat="1" x14ac:dyDescent="0.2">
      <c r="A15" s="191"/>
      <c r="B15" s="480" t="s">
        <v>143</v>
      </c>
      <c r="C15" s="191"/>
      <c r="D15" s="191"/>
      <c r="E15" s="191"/>
      <c r="F15" s="191"/>
      <c r="G15" s="192">
        <f>'Rapport trimestriel'!C69+'Rapport trimestriel'!D69</f>
        <v>0</v>
      </c>
      <c r="H15" s="191"/>
      <c r="I15" s="191"/>
      <c r="J15" s="191"/>
      <c r="K15" s="191"/>
    </row>
    <row r="16" spans="1:17" ht="13.5" thickBot="1" x14ac:dyDescent="0.25">
      <c r="A16" s="65"/>
      <c r="B16" s="65"/>
      <c r="C16" s="65"/>
      <c r="D16" s="65"/>
      <c r="E16" s="65"/>
      <c r="F16" s="65"/>
      <c r="G16" s="70"/>
      <c r="H16" s="65"/>
      <c r="I16" s="65"/>
      <c r="J16" s="65"/>
      <c r="K16" s="65"/>
    </row>
    <row r="17" spans="1:11" x14ac:dyDescent="0.2">
      <c r="A17" s="65"/>
      <c r="B17" s="479" t="s">
        <v>144</v>
      </c>
      <c r="C17" s="71"/>
      <c r="D17" s="71"/>
      <c r="E17" s="71"/>
      <c r="F17" s="71"/>
      <c r="G17" s="72">
        <f>SUM(G13-G15)</f>
        <v>0</v>
      </c>
      <c r="H17" s="65"/>
      <c r="I17" s="65"/>
      <c r="J17" s="65"/>
      <c r="K17" s="65"/>
    </row>
    <row r="18" spans="1:11" x14ac:dyDescent="0.2">
      <c r="A18" s="65"/>
      <c r="B18" s="65"/>
      <c r="C18" s="65"/>
      <c r="D18" s="65"/>
      <c r="E18" s="65"/>
      <c r="F18" s="65"/>
      <c r="G18" s="70"/>
      <c r="H18" s="65"/>
      <c r="I18" s="65"/>
      <c r="J18" s="65"/>
      <c r="K18" s="65"/>
    </row>
    <row r="19" spans="1:11" s="11" customFormat="1" x14ac:dyDescent="0.2">
      <c r="A19" s="193"/>
      <c r="B19" s="480" t="s">
        <v>145</v>
      </c>
      <c r="C19" s="191"/>
      <c r="D19" s="524" t="s">
        <v>166</v>
      </c>
      <c r="E19" s="524"/>
      <c r="F19" s="191"/>
      <c r="G19" s="192">
        <f>'Rapport trimestriel'!E69</f>
        <v>0</v>
      </c>
      <c r="H19" s="194"/>
      <c r="I19" s="191"/>
      <c r="J19" s="191"/>
      <c r="K19" s="191"/>
    </row>
    <row r="20" spans="1:11" s="11" customFormat="1" x14ac:dyDescent="0.2">
      <c r="A20" s="193"/>
      <c r="B20" s="480" t="s">
        <v>145</v>
      </c>
      <c r="C20" s="191"/>
      <c r="D20" s="524" t="s">
        <v>167</v>
      </c>
      <c r="E20" s="524"/>
      <c r="F20" s="191"/>
      <c r="G20" s="192">
        <f>'Rapport trimestriel'!F69</f>
        <v>0</v>
      </c>
      <c r="H20" s="194"/>
      <c r="I20" s="191"/>
      <c r="J20" s="191"/>
      <c r="K20" s="191"/>
    </row>
    <row r="21" spans="1:11" x14ac:dyDescent="0.2">
      <c r="A21" s="65"/>
      <c r="B21" s="189"/>
      <c r="C21" s="189"/>
      <c r="D21" s="189"/>
      <c r="E21" s="189"/>
      <c r="F21" s="189"/>
      <c r="G21" s="190"/>
      <c r="H21" s="65"/>
      <c r="I21" s="65"/>
      <c r="J21" s="65"/>
      <c r="K21" s="65"/>
    </row>
    <row r="22" spans="1:11" ht="13.5" thickBot="1" x14ac:dyDescent="0.25">
      <c r="A22" s="65"/>
      <c r="B22" s="65"/>
      <c r="C22" s="65"/>
      <c r="D22" s="65"/>
      <c r="E22" s="65"/>
      <c r="F22" s="65"/>
      <c r="G22" s="70"/>
      <c r="H22" s="65"/>
      <c r="I22" s="65"/>
      <c r="J22" s="65"/>
      <c r="K22" s="65"/>
    </row>
    <row r="23" spans="1:11" ht="27" customHeight="1" thickTop="1" x14ac:dyDescent="0.2">
      <c r="A23" s="65"/>
      <c r="B23" s="518" t="s">
        <v>148</v>
      </c>
      <c r="C23" s="518"/>
      <c r="D23" s="518"/>
      <c r="E23" s="518"/>
      <c r="F23" s="518"/>
      <c r="G23" s="73">
        <f>G19+G20-G17</f>
        <v>0</v>
      </c>
      <c r="H23" s="188" t="s">
        <v>3</v>
      </c>
      <c r="I23" s="65"/>
      <c r="J23" s="65"/>
      <c r="K23" s="65"/>
    </row>
    <row r="24" spans="1:11" x14ac:dyDescent="0.2">
      <c r="A24" s="65"/>
      <c r="B24" s="65"/>
      <c r="C24" s="65"/>
      <c r="D24" s="65"/>
      <c r="E24" s="65"/>
      <c r="F24" s="65"/>
      <c r="G24" s="70"/>
      <c r="H24" s="65"/>
      <c r="I24" s="65"/>
      <c r="J24" s="65"/>
      <c r="K24" s="65"/>
    </row>
    <row r="25" spans="1:11" x14ac:dyDescent="0.2">
      <c r="A25" s="65"/>
      <c r="B25" s="416" t="s">
        <v>150</v>
      </c>
      <c r="C25" s="74"/>
      <c r="D25" s="74"/>
      <c r="E25" s="74"/>
      <c r="F25" s="74"/>
      <c r="G25" s="75">
        <f>'Rapport trimestriel'!B69</f>
        <v>0</v>
      </c>
      <c r="H25" s="65"/>
      <c r="I25" s="65"/>
      <c r="J25" s="65"/>
      <c r="K25" s="65"/>
    </row>
    <row r="26" spans="1:11" x14ac:dyDescent="0.2">
      <c r="A26" s="65"/>
      <c r="B26" s="76" t="s">
        <v>151</v>
      </c>
      <c r="C26" s="77"/>
      <c r="D26" s="77"/>
      <c r="E26" s="77"/>
      <c r="F26" s="77"/>
      <c r="G26" s="78">
        <f>G25*0.1*-1</f>
        <v>0</v>
      </c>
      <c r="H26" s="65"/>
      <c r="I26" s="65"/>
      <c r="J26" s="65"/>
      <c r="K26" s="65"/>
    </row>
    <row r="27" spans="1:11" x14ac:dyDescent="0.2">
      <c r="A27" s="65"/>
      <c r="B27" s="79" t="s">
        <v>152</v>
      </c>
      <c r="C27" s="80"/>
      <c r="D27" s="80"/>
      <c r="E27" s="80"/>
      <c r="F27" s="80"/>
      <c r="G27" s="81">
        <f>G25+G26</f>
        <v>0</v>
      </c>
      <c r="H27" s="65"/>
      <c r="I27" s="65"/>
      <c r="J27" s="65"/>
      <c r="K27" s="65"/>
    </row>
    <row r="28" spans="1:1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2" spans="1:11" x14ac:dyDescent="0.2">
      <c r="A32" s="180"/>
    </row>
    <row r="33" spans="1:1" x14ac:dyDescent="0.2">
      <c r="A33" s="180"/>
    </row>
    <row r="34" spans="1:1" x14ac:dyDescent="0.2">
      <c r="A34" s="180"/>
    </row>
    <row r="35" spans="1:1" x14ac:dyDescent="0.2">
      <c r="A35" s="180"/>
    </row>
    <row r="36" spans="1:1" x14ac:dyDescent="0.2">
      <c r="A36" s="180"/>
    </row>
    <row r="37" spans="1:1" x14ac:dyDescent="0.2">
      <c r="A37" s="180"/>
    </row>
    <row r="38" spans="1:1" x14ac:dyDescent="0.2">
      <c r="A38" s="180"/>
    </row>
    <row r="39" spans="1:1" x14ac:dyDescent="0.2">
      <c r="A39" s="180"/>
    </row>
  </sheetData>
  <sheetProtection password="CCA6" sheet="1" objects="1" scenarios="1" formatCells="0" formatColumns="0" formatRows="0" insertColumns="0" insertRows="0" insertHyperlinks="0" sort="0" pivotTables="0"/>
  <mergeCells count="8">
    <mergeCell ref="B23:F23"/>
    <mergeCell ref="D20:E20"/>
    <mergeCell ref="B2:K2"/>
    <mergeCell ref="C5:G5"/>
    <mergeCell ref="B7:D7"/>
    <mergeCell ref="E7:K7"/>
    <mergeCell ref="D19:E19"/>
    <mergeCell ref="B9:F9"/>
  </mergeCells>
  <pageMargins left="0.75" right="0.75" top="1" bottom="1" header="0.5" footer="0.5"/>
  <pageSetup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Q39"/>
  <sheetViews>
    <sheetView view="pageBreakPreview" zoomScaleNormal="100" zoomScaleSheetLayoutView="100" workbookViewId="0">
      <selection activeCell="A3" sqref="A3:XFD3"/>
    </sheetView>
  </sheetViews>
  <sheetFormatPr defaultRowHeight="12.75" x14ac:dyDescent="0.2"/>
  <cols>
    <col min="1" max="1" width="7.5703125" style="5" customWidth="1"/>
    <col min="2" max="2" width="9.140625" style="5"/>
    <col min="3" max="3" width="9.7109375" style="5" customWidth="1"/>
    <col min="4" max="4" width="9.42578125" style="5" customWidth="1"/>
    <col min="5" max="5" width="9.140625" style="5"/>
    <col min="6" max="6" width="9.7109375" style="5" customWidth="1"/>
    <col min="7" max="7" width="12" style="5" customWidth="1"/>
    <col min="8" max="9" width="9.140625" style="5"/>
    <col min="10" max="10" width="6.5703125" style="5" customWidth="1"/>
    <col min="11" max="16384" width="9.140625" style="5"/>
  </cols>
  <sheetData>
    <row r="1" spans="1:17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15.75" x14ac:dyDescent="0.25">
      <c r="A2" s="65"/>
      <c r="B2" s="522" t="s">
        <v>123</v>
      </c>
      <c r="C2" s="522"/>
      <c r="D2" s="522"/>
      <c r="E2" s="522"/>
      <c r="F2" s="522"/>
      <c r="G2" s="522"/>
      <c r="H2" s="522"/>
      <c r="I2" s="522"/>
      <c r="J2" s="522"/>
      <c r="K2" s="522"/>
    </row>
    <row r="3" spans="1:17" ht="15.75" x14ac:dyDescent="0.25">
      <c r="A3" s="65"/>
      <c r="B3" s="481" t="s">
        <v>172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7" ht="15" x14ac:dyDescent="0.2">
      <c r="A4" s="65"/>
      <c r="B4" s="397" t="s">
        <v>124</v>
      </c>
      <c r="C4" s="65"/>
      <c r="D4" s="65"/>
      <c r="E4" s="65"/>
      <c r="F4" s="65"/>
      <c r="G4" s="65"/>
      <c r="H4" s="65"/>
      <c r="I4" s="65"/>
      <c r="J4" s="65"/>
      <c r="K4" s="65"/>
    </row>
    <row r="5" spans="1:17" ht="18" x14ac:dyDescent="0.25">
      <c r="A5" s="65"/>
      <c r="B5" s="187"/>
      <c r="C5" s="519" t="s">
        <v>127</v>
      </c>
      <c r="D5" s="519"/>
      <c r="E5" s="519"/>
      <c r="F5" s="519"/>
      <c r="G5" s="519"/>
      <c r="H5" s="65"/>
      <c r="I5" s="65"/>
      <c r="J5" s="65"/>
      <c r="K5" s="65"/>
    </row>
    <row r="6" spans="1:17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7" ht="32.25" customHeight="1" x14ac:dyDescent="0.2">
      <c r="A7" s="65"/>
      <c r="B7" s="520" t="str">
        <f>'Rapport trimestriel'!A3</f>
        <v>Université et titre du projet:</v>
      </c>
      <c r="C7" s="520"/>
      <c r="D7" s="520"/>
      <c r="E7" s="521" t="str">
        <f>'Rapport trimestriel'!B3</f>
        <v>Sélectionnez de la liste</v>
      </c>
      <c r="F7" s="521"/>
      <c r="G7" s="521"/>
      <c r="H7" s="521"/>
      <c r="I7" s="521"/>
      <c r="J7" s="521"/>
      <c r="K7" s="521"/>
    </row>
    <row r="8" spans="1:17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Q8" s="181"/>
    </row>
    <row r="9" spans="1:17" ht="24" customHeight="1" x14ac:dyDescent="0.2">
      <c r="B9" s="523" t="s">
        <v>140</v>
      </c>
      <c r="C9" s="523"/>
      <c r="D9" s="523"/>
      <c r="E9" s="523"/>
      <c r="F9" s="523"/>
      <c r="G9" s="1">
        <v>0</v>
      </c>
    </row>
    <row r="10" spans="1:17" x14ac:dyDescent="0.2">
      <c r="G10" s="1"/>
    </row>
    <row r="11" spans="1:17" x14ac:dyDescent="0.2">
      <c r="B11" s="478" t="s">
        <v>141</v>
      </c>
      <c r="G11" s="1">
        <v>0</v>
      </c>
    </row>
    <row r="12" spans="1:17" ht="13.5" thickBot="1" x14ac:dyDescent="0.25">
      <c r="A12" s="65"/>
      <c r="B12" s="65"/>
      <c r="C12" s="65"/>
      <c r="D12" s="65"/>
      <c r="E12" s="65"/>
      <c r="F12" s="65"/>
      <c r="G12" s="70"/>
      <c r="H12" s="65"/>
      <c r="I12" s="65"/>
      <c r="J12" s="65"/>
      <c r="K12" s="65"/>
    </row>
    <row r="13" spans="1:17" x14ac:dyDescent="0.2">
      <c r="A13" s="65"/>
      <c r="B13" s="71" t="s">
        <v>142</v>
      </c>
      <c r="C13" s="71"/>
      <c r="D13" s="71"/>
      <c r="E13" s="71"/>
      <c r="F13" s="71"/>
      <c r="G13" s="72">
        <f>SUM(G9+G11)</f>
        <v>0</v>
      </c>
      <c r="H13" s="188" t="s">
        <v>2</v>
      </c>
      <c r="I13" s="65"/>
      <c r="J13" s="65"/>
      <c r="K13" s="65"/>
    </row>
    <row r="14" spans="1:17" x14ac:dyDescent="0.2">
      <c r="A14" s="65"/>
      <c r="B14" s="65"/>
      <c r="C14" s="65"/>
      <c r="D14" s="65"/>
      <c r="E14" s="65"/>
      <c r="F14" s="65"/>
      <c r="G14" s="70"/>
      <c r="H14" s="65"/>
      <c r="I14" s="65"/>
      <c r="J14" s="65"/>
      <c r="K14" s="65"/>
    </row>
    <row r="15" spans="1:17" s="11" customFormat="1" x14ac:dyDescent="0.2">
      <c r="A15" s="191"/>
      <c r="B15" s="480" t="s">
        <v>143</v>
      </c>
      <c r="C15" s="191"/>
      <c r="D15" s="191"/>
      <c r="E15" s="191"/>
      <c r="F15" s="191"/>
      <c r="G15" s="192">
        <f>'Rapport trimestriel'!C69+'Rapport trimestriel'!D69+'Rapport trimestriel'!E69</f>
        <v>0</v>
      </c>
      <c r="H15" s="191"/>
      <c r="I15" s="191"/>
      <c r="J15" s="191"/>
      <c r="K15" s="191"/>
    </row>
    <row r="16" spans="1:17" ht="13.5" thickBot="1" x14ac:dyDescent="0.25">
      <c r="A16" s="65"/>
      <c r="B16" s="65"/>
      <c r="C16" s="65"/>
      <c r="D16" s="65"/>
      <c r="E16" s="65"/>
      <c r="F16" s="65"/>
      <c r="G16" s="70"/>
      <c r="H16" s="65"/>
      <c r="I16" s="65"/>
      <c r="J16" s="65"/>
      <c r="K16" s="65"/>
    </row>
    <row r="17" spans="1:11" x14ac:dyDescent="0.2">
      <c r="A17" s="65"/>
      <c r="B17" s="479" t="s">
        <v>144</v>
      </c>
      <c r="C17" s="71"/>
      <c r="D17" s="71"/>
      <c r="E17" s="71"/>
      <c r="F17" s="71"/>
      <c r="G17" s="72">
        <f>SUM(G13-G15)</f>
        <v>0</v>
      </c>
      <c r="H17" s="65"/>
      <c r="I17" s="65"/>
      <c r="J17" s="65"/>
      <c r="K17" s="65"/>
    </row>
    <row r="18" spans="1:11" x14ac:dyDescent="0.2">
      <c r="A18" s="65"/>
      <c r="B18" s="65"/>
      <c r="C18" s="65"/>
      <c r="D18" s="65"/>
      <c r="E18" s="65"/>
      <c r="F18" s="65"/>
      <c r="G18" s="70"/>
      <c r="H18" s="65"/>
      <c r="I18" s="65"/>
      <c r="J18" s="65"/>
      <c r="K18" s="65"/>
    </row>
    <row r="19" spans="1:11" s="11" customFormat="1" x14ac:dyDescent="0.2">
      <c r="A19" s="193"/>
      <c r="B19" s="480" t="s">
        <v>145</v>
      </c>
      <c r="C19" s="191"/>
      <c r="D19" s="526" t="s">
        <v>167</v>
      </c>
      <c r="E19" s="526"/>
      <c r="F19" s="191"/>
      <c r="G19" s="192">
        <f>'Rapport trimestriel'!F69</f>
        <v>0</v>
      </c>
      <c r="H19" s="194"/>
      <c r="I19" s="191"/>
      <c r="J19" s="191"/>
      <c r="K19" s="191"/>
    </row>
    <row r="20" spans="1:11" s="11" customFormat="1" x14ac:dyDescent="0.2">
      <c r="A20" s="193"/>
      <c r="B20" s="480" t="s">
        <v>145</v>
      </c>
      <c r="C20" s="191"/>
      <c r="D20" s="525" t="s">
        <v>171</v>
      </c>
      <c r="E20" s="525"/>
      <c r="F20" s="191"/>
      <c r="G20" s="192">
        <f>'Rapport trimestriel'!H69</f>
        <v>0</v>
      </c>
      <c r="H20" s="194"/>
      <c r="I20" s="191"/>
      <c r="J20" s="191"/>
      <c r="K20" s="191"/>
    </row>
    <row r="21" spans="1:11" x14ac:dyDescent="0.2">
      <c r="A21" s="65"/>
      <c r="B21" s="189"/>
      <c r="C21" s="189"/>
      <c r="D21" s="189"/>
      <c r="E21" s="189"/>
      <c r="F21" s="189"/>
      <c r="G21" s="190"/>
      <c r="H21" s="65"/>
      <c r="I21" s="65"/>
      <c r="J21" s="65"/>
      <c r="K21" s="65"/>
    </row>
    <row r="22" spans="1:11" ht="13.5" thickBot="1" x14ac:dyDescent="0.25">
      <c r="A22" s="65"/>
      <c r="B22" s="65"/>
      <c r="C22" s="65"/>
      <c r="D22" s="65"/>
      <c r="E22" s="65"/>
      <c r="F22" s="65"/>
      <c r="G22" s="70"/>
      <c r="H22" s="65"/>
      <c r="I22" s="65"/>
      <c r="J22" s="65"/>
      <c r="K22" s="65"/>
    </row>
    <row r="23" spans="1:11" ht="27" customHeight="1" thickTop="1" x14ac:dyDescent="0.2">
      <c r="A23" s="65"/>
      <c r="B23" s="518" t="s">
        <v>148</v>
      </c>
      <c r="C23" s="518"/>
      <c r="D23" s="518"/>
      <c r="E23" s="518"/>
      <c r="F23" s="518"/>
      <c r="G23" s="73">
        <f>G19+G20-G17</f>
        <v>0</v>
      </c>
      <c r="H23" s="188" t="s">
        <v>3</v>
      </c>
      <c r="I23" s="65"/>
      <c r="J23" s="65"/>
      <c r="K23" s="65"/>
    </row>
    <row r="24" spans="1:11" x14ac:dyDescent="0.2">
      <c r="A24" s="65"/>
      <c r="B24" s="65"/>
      <c r="C24" s="65"/>
      <c r="D24" s="65"/>
      <c r="E24" s="65"/>
      <c r="F24" s="65"/>
      <c r="G24" s="70"/>
      <c r="H24" s="65"/>
      <c r="I24" s="65"/>
      <c r="J24" s="65"/>
      <c r="K24" s="65"/>
    </row>
    <row r="25" spans="1:11" x14ac:dyDescent="0.2">
      <c r="A25" s="65"/>
      <c r="B25" s="416" t="s">
        <v>150</v>
      </c>
      <c r="C25" s="74"/>
      <c r="D25" s="74"/>
      <c r="E25" s="74"/>
      <c r="F25" s="74"/>
      <c r="G25" s="75">
        <f>'Rapport trimestriel'!B69</f>
        <v>0</v>
      </c>
      <c r="H25" s="65"/>
      <c r="I25" s="65"/>
      <c r="J25" s="65"/>
      <c r="K25" s="65"/>
    </row>
    <row r="26" spans="1:11" x14ac:dyDescent="0.2">
      <c r="A26" s="65"/>
      <c r="B26" s="76" t="s">
        <v>151</v>
      </c>
      <c r="C26" s="77"/>
      <c r="D26" s="77"/>
      <c r="E26" s="77"/>
      <c r="F26" s="77"/>
      <c r="G26" s="78">
        <f>G25*0.1*-1</f>
        <v>0</v>
      </c>
      <c r="H26" s="65"/>
      <c r="I26" s="65"/>
      <c r="J26" s="65"/>
      <c r="K26" s="65"/>
    </row>
    <row r="27" spans="1:11" x14ac:dyDescent="0.2">
      <c r="A27" s="65"/>
      <c r="B27" s="79" t="s">
        <v>152</v>
      </c>
      <c r="C27" s="80"/>
      <c r="D27" s="80"/>
      <c r="E27" s="80"/>
      <c r="F27" s="80"/>
      <c r="G27" s="81">
        <f>G25+G26</f>
        <v>0</v>
      </c>
      <c r="H27" s="65"/>
      <c r="I27" s="65"/>
      <c r="J27" s="65"/>
      <c r="K27" s="65"/>
    </row>
    <row r="28" spans="1:1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2" spans="1:11" x14ac:dyDescent="0.2">
      <c r="A32" s="180"/>
    </row>
    <row r="33" spans="1:1" x14ac:dyDescent="0.2">
      <c r="A33" s="180"/>
    </row>
    <row r="34" spans="1:1" x14ac:dyDescent="0.2">
      <c r="A34" s="180"/>
    </row>
    <row r="35" spans="1:1" x14ac:dyDescent="0.2">
      <c r="A35" s="180"/>
    </row>
    <row r="36" spans="1:1" x14ac:dyDescent="0.2">
      <c r="A36" s="180"/>
    </row>
    <row r="37" spans="1:1" x14ac:dyDescent="0.2">
      <c r="A37" s="180"/>
    </row>
    <row r="38" spans="1:1" x14ac:dyDescent="0.2">
      <c r="A38" s="180"/>
    </row>
    <row r="39" spans="1:1" x14ac:dyDescent="0.2">
      <c r="A39" s="180"/>
    </row>
  </sheetData>
  <sheetProtection formatCells="0" formatColumns="0" formatRows="0" insertColumns="0" insertRows="0" insertHyperlinks="0" sort="0" pivotTables="0"/>
  <mergeCells count="8">
    <mergeCell ref="B23:F23"/>
    <mergeCell ref="D20:E20"/>
    <mergeCell ref="B2:K2"/>
    <mergeCell ref="C5:G5"/>
    <mergeCell ref="B7:D7"/>
    <mergeCell ref="E7:K7"/>
    <mergeCell ref="D19:E19"/>
    <mergeCell ref="B9:F9"/>
  </mergeCells>
  <pageMargins left="0.75" right="0.75" top="1" bottom="1" header="0.5" footer="0.5"/>
  <pageSetup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Q39"/>
  <sheetViews>
    <sheetView view="pageBreakPreview" zoomScaleNormal="100" zoomScaleSheetLayoutView="100" workbookViewId="0">
      <selection activeCell="A3" sqref="A3:XFD3"/>
    </sheetView>
  </sheetViews>
  <sheetFormatPr defaultRowHeight="12.75" x14ac:dyDescent="0.2"/>
  <cols>
    <col min="1" max="1" width="9" style="5" customWidth="1"/>
    <col min="2" max="2" width="9.140625" style="5"/>
    <col min="3" max="3" width="9.7109375" style="5" customWidth="1"/>
    <col min="4" max="4" width="9.42578125" style="5" customWidth="1"/>
    <col min="5" max="5" width="9.140625" style="5"/>
    <col min="6" max="6" width="9.7109375" style="5" customWidth="1"/>
    <col min="7" max="7" width="12" style="5" customWidth="1"/>
    <col min="8" max="9" width="9.140625" style="5"/>
    <col min="10" max="10" width="6.5703125" style="5" customWidth="1"/>
    <col min="11" max="16384" width="9.140625" style="5"/>
  </cols>
  <sheetData>
    <row r="1" spans="1:17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15.75" x14ac:dyDescent="0.25">
      <c r="A2" s="65"/>
      <c r="B2" s="522" t="s">
        <v>123</v>
      </c>
      <c r="C2" s="522"/>
      <c r="D2" s="522"/>
      <c r="E2" s="522"/>
      <c r="F2" s="522"/>
      <c r="G2" s="522"/>
      <c r="H2" s="522"/>
      <c r="I2" s="522"/>
      <c r="J2" s="522"/>
      <c r="K2" s="522"/>
    </row>
    <row r="3" spans="1:17" ht="15.75" x14ac:dyDescent="0.25">
      <c r="A3" s="65"/>
      <c r="B3" s="481" t="s">
        <v>172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7" ht="15" x14ac:dyDescent="0.2">
      <c r="A4" s="65"/>
      <c r="B4" s="398" t="s">
        <v>124</v>
      </c>
      <c r="C4" s="65"/>
      <c r="D4" s="65"/>
      <c r="E4" s="65"/>
      <c r="F4" s="65"/>
      <c r="G4" s="65"/>
      <c r="H4" s="65"/>
      <c r="I4" s="65"/>
      <c r="J4" s="65"/>
      <c r="K4" s="65"/>
    </row>
    <row r="5" spans="1:17" ht="18" x14ac:dyDescent="0.25">
      <c r="A5" s="65"/>
      <c r="B5" s="187"/>
      <c r="C5" s="519" t="s">
        <v>128</v>
      </c>
      <c r="D5" s="519"/>
      <c r="E5" s="519"/>
      <c r="F5" s="519"/>
      <c r="G5" s="519"/>
      <c r="H5" s="65"/>
      <c r="I5" s="65"/>
      <c r="J5" s="65"/>
      <c r="K5" s="65"/>
    </row>
    <row r="6" spans="1:17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7" ht="32.25" customHeight="1" x14ac:dyDescent="0.2">
      <c r="A7" s="65"/>
      <c r="B7" s="520" t="str">
        <f>'Rapport trimestriel'!A3</f>
        <v>Université et titre du projet:</v>
      </c>
      <c r="C7" s="520"/>
      <c r="D7" s="520"/>
      <c r="E7" s="521" t="str">
        <f>'Rapport trimestriel'!B3</f>
        <v>Sélectionnez de la liste</v>
      </c>
      <c r="F7" s="521"/>
      <c r="G7" s="521"/>
      <c r="H7" s="521"/>
      <c r="I7" s="521"/>
      <c r="J7" s="521"/>
      <c r="K7" s="521"/>
    </row>
    <row r="8" spans="1:17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Q8" s="181"/>
    </row>
    <row r="9" spans="1:17" ht="24.75" customHeight="1" x14ac:dyDescent="0.2">
      <c r="A9" s="65"/>
      <c r="B9" s="523" t="s">
        <v>140</v>
      </c>
      <c r="C9" s="523"/>
      <c r="D9" s="523"/>
      <c r="E9" s="523"/>
      <c r="F9" s="523"/>
      <c r="G9" s="70">
        <v>0</v>
      </c>
      <c r="H9" s="65"/>
      <c r="I9" s="65"/>
      <c r="J9" s="65"/>
      <c r="K9" s="65"/>
    </row>
    <row r="10" spans="1:17" x14ac:dyDescent="0.2">
      <c r="A10" s="65"/>
      <c r="B10" s="65"/>
      <c r="C10" s="65"/>
      <c r="D10" s="65"/>
      <c r="E10" s="65"/>
      <c r="F10" s="65"/>
      <c r="G10" s="70"/>
      <c r="H10" s="65"/>
      <c r="I10" s="65"/>
      <c r="J10" s="65"/>
      <c r="K10" s="65"/>
    </row>
    <row r="11" spans="1:17" x14ac:dyDescent="0.2">
      <c r="A11" s="65"/>
      <c r="B11" s="478" t="s">
        <v>141</v>
      </c>
      <c r="C11" s="65"/>
      <c r="D11" s="65"/>
      <c r="E11" s="65"/>
      <c r="F11" s="65"/>
      <c r="G11" s="70">
        <v>0</v>
      </c>
      <c r="H11" s="65"/>
      <c r="I11" s="65"/>
      <c r="J11" s="65"/>
      <c r="K11" s="65"/>
    </row>
    <row r="12" spans="1:17" ht="13.5" thickBot="1" x14ac:dyDescent="0.25">
      <c r="A12" s="65"/>
      <c r="B12" s="65"/>
      <c r="C12" s="65"/>
      <c r="D12" s="65"/>
      <c r="E12" s="65"/>
      <c r="F12" s="65"/>
      <c r="G12" s="70"/>
      <c r="H12" s="65"/>
      <c r="I12" s="65"/>
      <c r="J12" s="65"/>
      <c r="K12" s="65"/>
    </row>
    <row r="13" spans="1:17" x14ac:dyDescent="0.2">
      <c r="B13" s="71" t="s">
        <v>142</v>
      </c>
      <c r="C13" s="71"/>
      <c r="D13" s="71"/>
      <c r="E13" s="71"/>
      <c r="F13" s="71"/>
      <c r="G13" s="72">
        <f>SUM(G9+G11)</f>
        <v>0</v>
      </c>
      <c r="H13" s="82" t="s">
        <v>2</v>
      </c>
    </row>
    <row r="14" spans="1:17" x14ac:dyDescent="0.2">
      <c r="G14" s="1"/>
    </row>
    <row r="15" spans="1:17" s="11" customFormat="1" x14ac:dyDescent="0.2">
      <c r="B15" s="480" t="s">
        <v>143</v>
      </c>
      <c r="G15" s="195">
        <f>'Rapport trimestriel'!C69+'Rapport trimestriel'!D69+'Rapport trimestriel'!E69+'Rapport trimestriel'!F69</f>
        <v>0</v>
      </c>
    </row>
    <row r="16" spans="1:17" ht="13.5" thickBot="1" x14ac:dyDescent="0.25">
      <c r="G16" s="1"/>
    </row>
    <row r="17" spans="1:11" x14ac:dyDescent="0.2">
      <c r="B17" s="479" t="s">
        <v>144</v>
      </c>
      <c r="C17" s="71"/>
      <c r="D17" s="71"/>
      <c r="E17" s="71"/>
      <c r="F17" s="71"/>
      <c r="G17" s="72">
        <f>SUM(G13-G15)</f>
        <v>0</v>
      </c>
    </row>
    <row r="18" spans="1:11" x14ac:dyDescent="0.2">
      <c r="G18" s="1"/>
    </row>
    <row r="19" spans="1:11" s="11" customFormat="1" x14ac:dyDescent="0.2">
      <c r="A19" s="196"/>
      <c r="B19" s="480" t="s">
        <v>145</v>
      </c>
      <c r="D19" s="526" t="s">
        <v>171</v>
      </c>
      <c r="E19" s="526"/>
      <c r="F19" s="191"/>
      <c r="G19" s="192">
        <f>'Rapport trimestriel'!H69</f>
        <v>0</v>
      </c>
      <c r="H19" s="197"/>
    </row>
    <row r="20" spans="1:11" s="11" customFormat="1" x14ac:dyDescent="0.2">
      <c r="A20" s="196"/>
      <c r="B20" s="480" t="s">
        <v>145</v>
      </c>
      <c r="D20" s="526" t="s">
        <v>169</v>
      </c>
      <c r="E20" s="526"/>
      <c r="F20" s="191"/>
      <c r="G20" s="192">
        <f>'Rapport trimestriel'!I69</f>
        <v>0</v>
      </c>
      <c r="H20" s="197"/>
    </row>
    <row r="21" spans="1:11" s="11" customFormat="1" x14ac:dyDescent="0.2">
      <c r="A21" s="191"/>
      <c r="B21" s="198"/>
      <c r="C21" s="198"/>
      <c r="D21" s="198"/>
      <c r="E21" s="198"/>
      <c r="F21" s="198"/>
      <c r="G21" s="199"/>
      <c r="H21" s="191"/>
      <c r="I21" s="191"/>
      <c r="J21" s="191"/>
      <c r="K21" s="191"/>
    </row>
    <row r="22" spans="1:11" ht="13.5" thickBot="1" x14ac:dyDescent="0.25">
      <c r="A22" s="65"/>
      <c r="B22" s="65"/>
      <c r="C22" s="65"/>
      <c r="D22" s="65"/>
      <c r="E22" s="65"/>
      <c r="F22" s="65"/>
      <c r="G22" s="70"/>
      <c r="H22" s="65"/>
      <c r="I22" s="65"/>
      <c r="J22" s="65"/>
      <c r="K22" s="65"/>
    </row>
    <row r="23" spans="1:11" ht="27" customHeight="1" thickTop="1" x14ac:dyDescent="0.2">
      <c r="A23" s="65"/>
      <c r="B23" s="518" t="s">
        <v>148</v>
      </c>
      <c r="C23" s="518"/>
      <c r="D23" s="518"/>
      <c r="E23" s="518"/>
      <c r="F23" s="518"/>
      <c r="G23" s="73">
        <f>G19+G20-G17</f>
        <v>0</v>
      </c>
      <c r="H23" s="188" t="s">
        <v>3</v>
      </c>
      <c r="I23" s="65"/>
      <c r="J23" s="65"/>
      <c r="K23" s="65"/>
    </row>
    <row r="24" spans="1:11" x14ac:dyDescent="0.2">
      <c r="A24" s="65"/>
      <c r="B24" s="65"/>
      <c r="C24" s="65"/>
      <c r="D24" s="65"/>
      <c r="E24" s="65"/>
      <c r="F24" s="65"/>
      <c r="G24" s="70"/>
      <c r="H24" s="65"/>
      <c r="I24" s="65"/>
      <c r="J24" s="65"/>
      <c r="K24" s="65"/>
    </row>
    <row r="25" spans="1:11" x14ac:dyDescent="0.2">
      <c r="A25" s="65"/>
      <c r="B25" s="416" t="s">
        <v>150</v>
      </c>
      <c r="C25" s="74"/>
      <c r="D25" s="74"/>
      <c r="E25" s="74"/>
      <c r="F25" s="74"/>
      <c r="G25" s="75">
        <f>'Rapport trimestriel'!B69</f>
        <v>0</v>
      </c>
      <c r="H25" s="65"/>
      <c r="I25" s="65"/>
      <c r="J25" s="65"/>
      <c r="K25" s="65"/>
    </row>
    <row r="26" spans="1:11" x14ac:dyDescent="0.2">
      <c r="A26" s="65"/>
      <c r="B26" s="76" t="s">
        <v>151</v>
      </c>
      <c r="C26" s="77"/>
      <c r="D26" s="77"/>
      <c r="E26" s="77"/>
      <c r="F26" s="77"/>
      <c r="G26" s="78">
        <f>G25*0.1*-1</f>
        <v>0</v>
      </c>
      <c r="H26" s="65"/>
      <c r="I26" s="65"/>
      <c r="J26" s="65"/>
      <c r="K26" s="65"/>
    </row>
    <row r="27" spans="1:11" x14ac:dyDescent="0.2">
      <c r="A27" s="65"/>
      <c r="B27" s="79" t="s">
        <v>152</v>
      </c>
      <c r="C27" s="80"/>
      <c r="D27" s="80"/>
      <c r="E27" s="80"/>
      <c r="F27" s="80"/>
      <c r="G27" s="81">
        <f>G25+G26</f>
        <v>0</v>
      </c>
      <c r="H27" s="65"/>
      <c r="I27" s="65"/>
      <c r="J27" s="65"/>
      <c r="K27" s="65"/>
    </row>
    <row r="28" spans="1:1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2" spans="1:11" x14ac:dyDescent="0.2">
      <c r="A32" s="180"/>
    </row>
    <row r="33" spans="1:1" x14ac:dyDescent="0.2">
      <c r="A33" s="180"/>
    </row>
    <row r="34" spans="1:1" x14ac:dyDescent="0.2">
      <c r="A34" s="180"/>
    </row>
    <row r="35" spans="1:1" x14ac:dyDescent="0.2">
      <c r="A35" s="180"/>
    </row>
    <row r="36" spans="1:1" x14ac:dyDescent="0.2">
      <c r="A36" s="180"/>
    </row>
    <row r="37" spans="1:1" x14ac:dyDescent="0.2">
      <c r="A37" s="180"/>
    </row>
    <row r="38" spans="1:1" x14ac:dyDescent="0.2">
      <c r="A38" s="180"/>
    </row>
    <row r="39" spans="1:1" x14ac:dyDescent="0.2">
      <c r="A39" s="180"/>
    </row>
  </sheetData>
  <sheetProtection password="CCA6" sheet="1" objects="1" scenarios="1" formatCells="0" formatColumns="0" formatRows="0" insertColumns="0" insertRows="0" insertHyperlinks="0" sort="0" pivotTables="0"/>
  <mergeCells count="8">
    <mergeCell ref="B23:F23"/>
    <mergeCell ref="D20:E20"/>
    <mergeCell ref="B2:K2"/>
    <mergeCell ref="C5:G5"/>
    <mergeCell ref="B7:D7"/>
    <mergeCell ref="E7:K7"/>
    <mergeCell ref="D19:E19"/>
    <mergeCell ref="B9:F9"/>
  </mergeCells>
  <pageMargins left="0.75" right="0.75" top="1" bottom="1" header="0.5" footer="0.5"/>
  <pageSetup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Q39"/>
  <sheetViews>
    <sheetView view="pageBreakPreview" zoomScaleNormal="100" zoomScaleSheetLayoutView="100" workbookViewId="0">
      <selection activeCell="A3" sqref="A3:XFD3"/>
    </sheetView>
  </sheetViews>
  <sheetFormatPr defaultRowHeight="12.75" x14ac:dyDescent="0.2"/>
  <cols>
    <col min="1" max="1" width="8.7109375" style="5" customWidth="1"/>
    <col min="2" max="2" width="9.140625" style="5"/>
    <col min="3" max="3" width="9.7109375" style="5" customWidth="1"/>
    <col min="4" max="4" width="9.42578125" style="5" customWidth="1"/>
    <col min="5" max="5" width="9.140625" style="5"/>
    <col min="6" max="6" width="12.42578125" style="5" customWidth="1"/>
    <col min="7" max="7" width="12" style="5" customWidth="1"/>
    <col min="8" max="9" width="9.140625" style="5"/>
    <col min="10" max="10" width="6.5703125" style="5" customWidth="1"/>
    <col min="11" max="16384" width="9.140625" style="5"/>
  </cols>
  <sheetData>
    <row r="1" spans="1:17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15.75" x14ac:dyDescent="0.25">
      <c r="A2" s="65"/>
      <c r="B2" s="522" t="s">
        <v>123</v>
      </c>
      <c r="C2" s="522"/>
      <c r="D2" s="522"/>
      <c r="E2" s="522"/>
      <c r="F2" s="522"/>
      <c r="G2" s="522"/>
      <c r="H2" s="522"/>
      <c r="I2" s="522"/>
      <c r="J2" s="522"/>
      <c r="K2" s="522"/>
    </row>
    <row r="3" spans="1:17" ht="15.75" x14ac:dyDescent="0.25">
      <c r="A3" s="65"/>
      <c r="B3" s="481" t="s">
        <v>172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7" ht="15" x14ac:dyDescent="0.2">
      <c r="A4" s="65"/>
      <c r="B4" s="399" t="s">
        <v>124</v>
      </c>
      <c r="C4" s="65"/>
      <c r="D4" s="65"/>
      <c r="E4" s="65"/>
      <c r="F4" s="65"/>
      <c r="G4" s="65"/>
      <c r="H4" s="65"/>
      <c r="I4" s="65"/>
      <c r="J4" s="65"/>
      <c r="K4" s="65"/>
    </row>
    <row r="5" spans="1:17" ht="18" x14ac:dyDescent="0.25">
      <c r="A5" s="65"/>
      <c r="B5" s="187"/>
      <c r="C5" s="519" t="s">
        <v>129</v>
      </c>
      <c r="D5" s="519"/>
      <c r="E5" s="519"/>
      <c r="F5" s="519"/>
      <c r="G5" s="519"/>
      <c r="H5" s="65"/>
      <c r="I5" s="65"/>
      <c r="J5" s="65"/>
      <c r="K5" s="65"/>
    </row>
    <row r="6" spans="1:17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7" ht="32.25" customHeight="1" x14ac:dyDescent="0.2">
      <c r="A7" s="65"/>
      <c r="B7" s="520" t="str">
        <f>'Rapport trimestriel'!A3</f>
        <v>Université et titre du projet:</v>
      </c>
      <c r="C7" s="520"/>
      <c r="D7" s="520"/>
      <c r="E7" s="521" t="str">
        <f>'Rapport trimestriel'!B3</f>
        <v>Sélectionnez de la liste</v>
      </c>
      <c r="F7" s="521"/>
      <c r="G7" s="521"/>
      <c r="H7" s="521"/>
      <c r="I7" s="521"/>
      <c r="J7" s="521"/>
      <c r="K7" s="521"/>
    </row>
    <row r="8" spans="1:17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Q8" s="181"/>
    </row>
    <row r="9" spans="1:17" ht="26.25" customHeight="1" x14ac:dyDescent="0.2">
      <c r="B9" s="523" t="s">
        <v>140</v>
      </c>
      <c r="C9" s="523"/>
      <c r="D9" s="523"/>
      <c r="E9" s="523"/>
      <c r="F9" s="523"/>
      <c r="G9" s="1">
        <v>0</v>
      </c>
    </row>
    <row r="10" spans="1:17" x14ac:dyDescent="0.2">
      <c r="G10" s="1"/>
    </row>
    <row r="11" spans="1:17" x14ac:dyDescent="0.2">
      <c r="B11" s="478" t="s">
        <v>141</v>
      </c>
      <c r="G11" s="1">
        <v>0</v>
      </c>
    </row>
    <row r="12" spans="1:17" ht="13.5" thickBot="1" x14ac:dyDescent="0.25">
      <c r="A12" s="65"/>
      <c r="B12" s="65"/>
      <c r="C12" s="65"/>
      <c r="D12" s="65"/>
      <c r="E12" s="65"/>
      <c r="F12" s="65"/>
      <c r="G12" s="70"/>
      <c r="H12" s="65"/>
      <c r="I12" s="65"/>
      <c r="J12" s="65"/>
      <c r="K12" s="65"/>
      <c r="L12" s="65"/>
    </row>
    <row r="13" spans="1:17" x14ac:dyDescent="0.2">
      <c r="A13" s="65"/>
      <c r="B13" s="71" t="s">
        <v>142</v>
      </c>
      <c r="C13" s="71"/>
      <c r="D13" s="71"/>
      <c r="E13" s="71"/>
      <c r="F13" s="71"/>
      <c r="G13" s="72">
        <f>SUM(G9+G11)</f>
        <v>0</v>
      </c>
      <c r="H13" s="188" t="s">
        <v>2</v>
      </c>
      <c r="I13" s="65"/>
      <c r="J13" s="65"/>
      <c r="K13" s="65"/>
      <c r="L13" s="65"/>
    </row>
    <row r="14" spans="1:17" x14ac:dyDescent="0.2">
      <c r="A14" s="65"/>
      <c r="B14" s="65"/>
      <c r="C14" s="65"/>
      <c r="D14" s="65"/>
      <c r="E14" s="65"/>
      <c r="F14" s="65"/>
      <c r="G14" s="70"/>
      <c r="H14" s="65"/>
      <c r="I14" s="65"/>
      <c r="J14" s="65"/>
      <c r="K14" s="65"/>
      <c r="L14" s="65"/>
    </row>
    <row r="15" spans="1:17" s="11" customFormat="1" x14ac:dyDescent="0.2">
      <c r="A15" s="191"/>
      <c r="B15" s="480" t="s">
        <v>143</v>
      </c>
      <c r="C15" s="191"/>
      <c r="D15" s="191"/>
      <c r="E15" s="191"/>
      <c r="F15" s="191"/>
      <c r="G15" s="192">
        <f>'Rapport trimestriel'!C69+'Rapport trimestriel'!D69+'Rapport trimestriel'!E69+'Rapport trimestriel'!F69+'Rapport trimestriel'!H69</f>
        <v>0</v>
      </c>
      <c r="H15" s="191"/>
      <c r="I15" s="191"/>
      <c r="J15" s="191"/>
      <c r="K15" s="191"/>
      <c r="L15" s="191"/>
    </row>
    <row r="16" spans="1:17" ht="13.5" thickBot="1" x14ac:dyDescent="0.25">
      <c r="A16" s="65"/>
      <c r="B16" s="65"/>
      <c r="C16" s="65"/>
      <c r="D16" s="65"/>
      <c r="E16" s="65"/>
      <c r="F16" s="65"/>
      <c r="G16" s="70"/>
      <c r="H16" s="65"/>
      <c r="I16" s="65"/>
      <c r="J16" s="65"/>
      <c r="K16" s="65"/>
      <c r="L16" s="65"/>
    </row>
    <row r="17" spans="1:12" x14ac:dyDescent="0.2">
      <c r="A17" s="65"/>
      <c r="B17" s="479" t="s">
        <v>144</v>
      </c>
      <c r="C17" s="71"/>
      <c r="D17" s="71"/>
      <c r="E17" s="71"/>
      <c r="F17" s="71"/>
      <c r="G17" s="72">
        <f>SUM(G13-G15)</f>
        <v>0</v>
      </c>
      <c r="H17" s="65"/>
      <c r="I17" s="65"/>
      <c r="J17" s="65"/>
      <c r="K17" s="65"/>
      <c r="L17" s="65"/>
    </row>
    <row r="18" spans="1:12" x14ac:dyDescent="0.2">
      <c r="A18" s="65"/>
      <c r="B18" s="65"/>
      <c r="C18" s="65"/>
      <c r="D18" s="65"/>
      <c r="E18" s="65"/>
      <c r="F18" s="65"/>
      <c r="G18" s="70"/>
      <c r="H18" s="65"/>
      <c r="I18" s="65"/>
      <c r="J18" s="65"/>
      <c r="K18" s="65"/>
      <c r="L18" s="65"/>
    </row>
    <row r="19" spans="1:12" s="11" customFormat="1" x14ac:dyDescent="0.2">
      <c r="A19" s="193"/>
      <c r="B19" s="480" t="s">
        <v>145</v>
      </c>
      <c r="C19" s="191"/>
      <c r="D19" s="526" t="s">
        <v>169</v>
      </c>
      <c r="E19" s="526"/>
      <c r="F19" s="191"/>
      <c r="G19" s="192">
        <f>'Rapport trimestriel'!I69</f>
        <v>0</v>
      </c>
      <c r="H19" s="194"/>
      <c r="I19" s="191"/>
      <c r="J19" s="191"/>
      <c r="K19" s="191"/>
      <c r="L19" s="191"/>
    </row>
    <row r="20" spans="1:12" s="11" customFormat="1" x14ac:dyDescent="0.2">
      <c r="A20" s="193"/>
      <c r="B20" s="480" t="s">
        <v>145</v>
      </c>
      <c r="C20" s="191"/>
      <c r="D20" s="526" t="s">
        <v>170</v>
      </c>
      <c r="E20" s="526"/>
      <c r="F20" s="191"/>
      <c r="G20" s="192">
        <f>'Rapport trimestriel'!J69</f>
        <v>0</v>
      </c>
      <c r="H20" s="194"/>
      <c r="I20" s="191"/>
      <c r="J20" s="191"/>
      <c r="K20" s="191"/>
      <c r="L20" s="191"/>
    </row>
    <row r="21" spans="1:12" x14ac:dyDescent="0.2">
      <c r="A21" s="65"/>
      <c r="B21" s="189"/>
      <c r="C21" s="189"/>
      <c r="D21" s="189"/>
      <c r="E21" s="189"/>
      <c r="F21" s="189"/>
      <c r="G21" s="190"/>
      <c r="H21" s="65"/>
      <c r="I21" s="65"/>
      <c r="J21" s="65"/>
      <c r="K21" s="65"/>
      <c r="L21" s="65"/>
    </row>
    <row r="22" spans="1:12" ht="13.5" thickBot="1" x14ac:dyDescent="0.25">
      <c r="A22" s="65"/>
      <c r="B22" s="65"/>
      <c r="C22" s="65"/>
      <c r="D22" s="65"/>
      <c r="E22" s="65"/>
      <c r="F22" s="65"/>
      <c r="G22" s="70"/>
      <c r="H22" s="65"/>
      <c r="I22" s="65"/>
      <c r="J22" s="65"/>
      <c r="K22" s="65"/>
      <c r="L22" s="65"/>
    </row>
    <row r="23" spans="1:12" ht="25.5" customHeight="1" thickTop="1" x14ac:dyDescent="0.2">
      <c r="A23" s="65"/>
      <c r="B23" s="518" t="s">
        <v>148</v>
      </c>
      <c r="C23" s="518"/>
      <c r="D23" s="518"/>
      <c r="E23" s="518"/>
      <c r="F23" s="518"/>
      <c r="G23" s="73">
        <f>G19+G20-G17</f>
        <v>0</v>
      </c>
      <c r="H23" s="188" t="s">
        <v>3</v>
      </c>
      <c r="I23" s="65"/>
      <c r="J23" s="65"/>
      <c r="K23" s="65"/>
      <c r="L23" s="65"/>
    </row>
    <row r="24" spans="1:12" x14ac:dyDescent="0.2">
      <c r="A24" s="65"/>
      <c r="B24" s="65"/>
      <c r="C24" s="65"/>
      <c r="D24" s="65"/>
      <c r="E24" s="65"/>
      <c r="F24" s="65"/>
      <c r="G24" s="70"/>
      <c r="H24" s="65"/>
      <c r="I24" s="65"/>
      <c r="J24" s="65"/>
      <c r="K24" s="65"/>
      <c r="L24" s="65"/>
    </row>
    <row r="25" spans="1:12" x14ac:dyDescent="0.2">
      <c r="A25" s="65"/>
      <c r="B25" s="416" t="s">
        <v>150</v>
      </c>
      <c r="C25" s="74"/>
      <c r="D25" s="74"/>
      <c r="E25" s="74"/>
      <c r="F25" s="74"/>
      <c r="G25" s="75">
        <f>'Rapport trimestriel'!B69</f>
        <v>0</v>
      </c>
      <c r="H25" s="65"/>
      <c r="I25" s="65"/>
      <c r="J25" s="65"/>
      <c r="K25" s="65"/>
      <c r="L25" s="65"/>
    </row>
    <row r="26" spans="1:12" x14ac:dyDescent="0.2">
      <c r="A26" s="65"/>
      <c r="B26" s="76" t="s">
        <v>151</v>
      </c>
      <c r="C26" s="77"/>
      <c r="D26" s="77"/>
      <c r="E26" s="77"/>
      <c r="F26" s="77"/>
      <c r="G26" s="78">
        <f>G25*0.1*-1</f>
        <v>0</v>
      </c>
      <c r="H26" s="65"/>
      <c r="I26" s="65"/>
      <c r="J26" s="65"/>
      <c r="K26" s="65"/>
      <c r="L26" s="65"/>
    </row>
    <row r="27" spans="1:12" x14ac:dyDescent="0.2">
      <c r="A27" s="65"/>
      <c r="B27" s="79" t="s">
        <v>152</v>
      </c>
      <c r="C27" s="80"/>
      <c r="D27" s="80"/>
      <c r="E27" s="80"/>
      <c r="F27" s="80"/>
      <c r="G27" s="81">
        <f>G25+G26</f>
        <v>0</v>
      </c>
      <c r="H27" s="65"/>
      <c r="I27" s="65"/>
      <c r="J27" s="65"/>
      <c r="K27" s="65"/>
      <c r="L27" s="65"/>
    </row>
    <row r="28" spans="1:12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2" spans="1:12" x14ac:dyDescent="0.2">
      <c r="A32" s="180"/>
    </row>
    <row r="33" spans="1:1" x14ac:dyDescent="0.2">
      <c r="A33" s="180"/>
    </row>
    <row r="34" spans="1:1" x14ac:dyDescent="0.2">
      <c r="A34" s="180"/>
    </row>
    <row r="35" spans="1:1" x14ac:dyDescent="0.2">
      <c r="A35" s="180"/>
    </row>
    <row r="36" spans="1:1" x14ac:dyDescent="0.2">
      <c r="A36" s="180"/>
    </row>
    <row r="37" spans="1:1" x14ac:dyDescent="0.2">
      <c r="A37" s="180"/>
    </row>
    <row r="38" spans="1:1" x14ac:dyDescent="0.2">
      <c r="A38" s="180"/>
    </row>
    <row r="39" spans="1:1" x14ac:dyDescent="0.2">
      <c r="A39" s="180"/>
    </row>
  </sheetData>
  <sheetProtection password="CCA6" sheet="1" objects="1" scenarios="1" formatCells="0" formatColumns="0" formatRows="0" insertColumns="0" insertRows="0" insertHyperlinks="0" sort="0" pivotTables="0"/>
  <mergeCells count="8">
    <mergeCell ref="B2:K2"/>
    <mergeCell ref="B9:F9"/>
    <mergeCell ref="B23:F23"/>
    <mergeCell ref="D20:E20"/>
    <mergeCell ref="C5:G5"/>
    <mergeCell ref="B7:D7"/>
    <mergeCell ref="E7:K7"/>
    <mergeCell ref="D19:E19"/>
  </mergeCells>
  <pageMargins left="0.75" right="0.75" top="1" bottom="1" header="0.5" footer="0.5"/>
  <pageSetup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:Q39"/>
  <sheetViews>
    <sheetView view="pageBreakPreview" zoomScaleNormal="100" zoomScaleSheetLayoutView="100" workbookViewId="0">
      <selection activeCell="A3" sqref="A3:XFD3"/>
    </sheetView>
  </sheetViews>
  <sheetFormatPr defaultRowHeight="12.75" x14ac:dyDescent="0.2"/>
  <cols>
    <col min="1" max="1" width="8" style="5" customWidth="1"/>
    <col min="2" max="2" width="9.140625" style="5"/>
    <col min="3" max="3" width="9.7109375" style="5" customWidth="1"/>
    <col min="4" max="4" width="9.42578125" style="5" customWidth="1"/>
    <col min="5" max="5" width="9.140625" style="5"/>
    <col min="6" max="6" width="9.5703125" style="5" customWidth="1"/>
    <col min="7" max="7" width="12" style="5" customWidth="1"/>
    <col min="8" max="9" width="9.140625" style="5"/>
    <col min="10" max="10" width="6.5703125" style="5" customWidth="1"/>
    <col min="11" max="16384" width="9.140625" style="5"/>
  </cols>
  <sheetData>
    <row r="1" spans="1:17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15.75" x14ac:dyDescent="0.25">
      <c r="A2" s="65"/>
      <c r="B2" s="522" t="s">
        <v>123</v>
      </c>
      <c r="C2" s="522"/>
      <c r="D2" s="522"/>
      <c r="E2" s="522"/>
      <c r="F2" s="522"/>
      <c r="G2" s="522"/>
      <c r="H2" s="522"/>
      <c r="I2" s="522"/>
      <c r="J2" s="522"/>
      <c r="K2" s="522"/>
    </row>
    <row r="3" spans="1:17" ht="15.75" x14ac:dyDescent="0.25">
      <c r="A3" s="65"/>
      <c r="B3" s="481" t="s">
        <v>172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7" ht="15" x14ac:dyDescent="0.2">
      <c r="A4" s="65"/>
      <c r="B4" s="400" t="s">
        <v>124</v>
      </c>
      <c r="C4" s="65"/>
      <c r="D4" s="65"/>
      <c r="E4" s="65"/>
      <c r="F4" s="65"/>
      <c r="G4" s="65"/>
      <c r="H4" s="65"/>
      <c r="I4" s="65"/>
      <c r="J4" s="65"/>
      <c r="K4" s="65"/>
    </row>
    <row r="5" spans="1:17" ht="18" x14ac:dyDescent="0.25">
      <c r="A5" s="65"/>
      <c r="B5" s="187"/>
      <c r="C5" s="519" t="s">
        <v>130</v>
      </c>
      <c r="D5" s="519"/>
      <c r="E5" s="519"/>
      <c r="F5" s="519"/>
      <c r="G5" s="519"/>
      <c r="H5" s="65"/>
      <c r="I5" s="65"/>
      <c r="J5" s="65"/>
      <c r="K5" s="65"/>
    </row>
    <row r="6" spans="1:17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7" ht="32.25" customHeight="1" x14ac:dyDescent="0.2">
      <c r="A7" s="65"/>
      <c r="B7" s="520" t="str">
        <f>'Rapport trimestriel'!A3</f>
        <v>Université et titre du projet:</v>
      </c>
      <c r="C7" s="520"/>
      <c r="D7" s="520"/>
      <c r="E7" s="521" t="str">
        <f>'Rapport trimestriel'!B3</f>
        <v>Sélectionnez de la liste</v>
      </c>
      <c r="F7" s="521"/>
      <c r="G7" s="521"/>
      <c r="H7" s="521"/>
      <c r="I7" s="521"/>
      <c r="J7" s="521"/>
      <c r="K7" s="521"/>
    </row>
    <row r="8" spans="1:17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Q8" s="181"/>
    </row>
    <row r="9" spans="1:17" ht="26.25" customHeight="1" x14ac:dyDescent="0.2">
      <c r="B9" s="523" t="s">
        <v>140</v>
      </c>
      <c r="C9" s="523"/>
      <c r="D9" s="523"/>
      <c r="E9" s="523"/>
      <c r="F9" s="523"/>
      <c r="G9" s="1">
        <v>0</v>
      </c>
    </row>
    <row r="10" spans="1:17" x14ac:dyDescent="0.2">
      <c r="G10" s="1"/>
    </row>
    <row r="11" spans="1:17" x14ac:dyDescent="0.2">
      <c r="B11" s="478" t="s">
        <v>141</v>
      </c>
      <c r="G11" s="1">
        <v>0</v>
      </c>
    </row>
    <row r="12" spans="1:17" ht="13.5" thickBot="1" x14ac:dyDescent="0.25">
      <c r="A12" s="65"/>
      <c r="B12" s="65"/>
      <c r="C12" s="65"/>
      <c r="D12" s="65"/>
      <c r="E12" s="65"/>
      <c r="F12" s="65"/>
      <c r="G12" s="70"/>
      <c r="H12" s="65"/>
      <c r="I12" s="65"/>
      <c r="J12" s="65"/>
      <c r="K12" s="65"/>
    </row>
    <row r="13" spans="1:17" x14ac:dyDescent="0.2">
      <c r="A13" s="65"/>
      <c r="B13" s="71" t="s">
        <v>142</v>
      </c>
      <c r="C13" s="71"/>
      <c r="D13" s="71"/>
      <c r="E13" s="71"/>
      <c r="F13" s="71"/>
      <c r="G13" s="72">
        <f>SUM(G9+G11)</f>
        <v>0</v>
      </c>
      <c r="H13" s="188" t="s">
        <v>2</v>
      </c>
      <c r="I13" s="65"/>
      <c r="J13" s="65"/>
      <c r="K13" s="65"/>
    </row>
    <row r="14" spans="1:17" x14ac:dyDescent="0.2">
      <c r="A14" s="65"/>
      <c r="B14" s="65"/>
      <c r="C14" s="65"/>
      <c r="D14" s="65"/>
      <c r="E14" s="65"/>
      <c r="F14" s="65"/>
      <c r="G14" s="70"/>
      <c r="H14" s="65"/>
      <c r="I14" s="65"/>
      <c r="J14" s="65"/>
      <c r="K14" s="65"/>
    </row>
    <row r="15" spans="1:17" s="11" customFormat="1" x14ac:dyDescent="0.2">
      <c r="A15" s="191"/>
      <c r="B15" s="480" t="s">
        <v>143</v>
      </c>
      <c r="C15" s="191"/>
      <c r="D15" s="191"/>
      <c r="E15" s="191"/>
      <c r="F15" s="191"/>
      <c r="G15" s="192">
        <f>'Rapport trimestriel'!C69+'Rapport trimestriel'!D69+'Rapport trimestriel'!E69+'Rapport trimestriel'!F69+'Rapport trimestriel'!H69+'Rapport trimestriel'!I69</f>
        <v>0</v>
      </c>
      <c r="H15" s="191"/>
      <c r="I15" s="191"/>
      <c r="J15" s="191"/>
      <c r="K15" s="191"/>
    </row>
    <row r="16" spans="1:17" ht="13.5" thickBot="1" x14ac:dyDescent="0.25">
      <c r="A16" s="65"/>
      <c r="B16" s="65"/>
      <c r="C16" s="65"/>
      <c r="D16" s="65"/>
      <c r="E16" s="65"/>
      <c r="F16" s="65"/>
      <c r="G16" s="70"/>
      <c r="H16" s="65"/>
      <c r="I16" s="65"/>
      <c r="J16" s="65"/>
      <c r="K16" s="65"/>
    </row>
    <row r="17" spans="1:11" x14ac:dyDescent="0.2">
      <c r="A17" s="65"/>
      <c r="B17" s="479" t="s">
        <v>144</v>
      </c>
      <c r="C17" s="71"/>
      <c r="D17" s="71"/>
      <c r="E17" s="71"/>
      <c r="F17" s="71"/>
      <c r="G17" s="72">
        <f>SUM(G13-G15)</f>
        <v>0</v>
      </c>
      <c r="H17" s="65"/>
      <c r="I17" s="65"/>
      <c r="J17" s="65"/>
      <c r="K17" s="65"/>
    </row>
    <row r="18" spans="1:11" x14ac:dyDescent="0.2">
      <c r="A18" s="65"/>
      <c r="B18" s="65"/>
      <c r="C18" s="65"/>
      <c r="D18" s="65"/>
      <c r="E18" s="65"/>
      <c r="F18" s="65"/>
      <c r="G18" s="70"/>
      <c r="H18" s="65"/>
      <c r="I18" s="65"/>
      <c r="J18" s="65"/>
      <c r="K18" s="65"/>
    </row>
    <row r="19" spans="1:11" s="11" customFormat="1" x14ac:dyDescent="0.2">
      <c r="A19" s="193"/>
      <c r="B19" s="480" t="s">
        <v>145</v>
      </c>
      <c r="C19" s="191"/>
      <c r="D19" s="526" t="s">
        <v>168</v>
      </c>
      <c r="E19" s="526"/>
      <c r="F19" s="191"/>
      <c r="G19" s="192">
        <f>'Rapport trimestriel'!J69</f>
        <v>0</v>
      </c>
      <c r="H19" s="194"/>
      <c r="I19" s="191"/>
      <c r="J19" s="191"/>
      <c r="K19" s="191"/>
    </row>
    <row r="20" spans="1:11" s="11" customFormat="1" x14ac:dyDescent="0.2">
      <c r="A20" s="193"/>
      <c r="B20" s="480" t="s">
        <v>145</v>
      </c>
      <c r="C20" s="191"/>
      <c r="D20" s="292" t="s">
        <v>165</v>
      </c>
      <c r="E20" s="200"/>
      <c r="F20" s="191"/>
      <c r="G20" s="192">
        <f>'Rapport trimestriel'!K69</f>
        <v>0</v>
      </c>
      <c r="H20" s="194"/>
      <c r="I20" s="191"/>
      <c r="J20" s="191"/>
      <c r="K20" s="191"/>
    </row>
    <row r="21" spans="1:11" x14ac:dyDescent="0.2">
      <c r="A21" s="65"/>
      <c r="B21" s="189"/>
      <c r="C21" s="189"/>
      <c r="D21" s="189"/>
      <c r="E21" s="189"/>
      <c r="F21" s="189"/>
      <c r="G21" s="190"/>
      <c r="H21" s="65"/>
      <c r="I21" s="65"/>
      <c r="J21" s="65"/>
      <c r="K21" s="65"/>
    </row>
    <row r="22" spans="1:11" ht="13.5" thickBot="1" x14ac:dyDescent="0.25">
      <c r="A22" s="65"/>
      <c r="B22" s="65"/>
      <c r="C22" s="65"/>
      <c r="D22" s="65"/>
      <c r="E22" s="65"/>
      <c r="F22" s="65"/>
      <c r="G22" s="70"/>
      <c r="H22" s="65"/>
      <c r="I22" s="65"/>
      <c r="J22" s="65"/>
      <c r="K22" s="65"/>
    </row>
    <row r="23" spans="1:11" ht="24.75" customHeight="1" thickTop="1" x14ac:dyDescent="0.2">
      <c r="A23" s="65"/>
      <c r="B23" s="518" t="s">
        <v>148</v>
      </c>
      <c r="C23" s="518"/>
      <c r="D23" s="518"/>
      <c r="E23" s="518"/>
      <c r="F23" s="518"/>
      <c r="G23" s="73">
        <f>G19+G20-G17</f>
        <v>0</v>
      </c>
      <c r="H23" s="188" t="s">
        <v>3</v>
      </c>
      <c r="I23" s="65"/>
      <c r="J23" s="65"/>
      <c r="K23" s="65"/>
    </row>
    <row r="24" spans="1:11" x14ac:dyDescent="0.2">
      <c r="A24" s="65"/>
      <c r="B24" s="65"/>
      <c r="C24" s="65"/>
      <c r="D24" s="65"/>
      <c r="E24" s="65"/>
      <c r="F24" s="65"/>
      <c r="G24" s="70"/>
      <c r="H24" s="65"/>
      <c r="I24" s="65"/>
      <c r="J24" s="65"/>
      <c r="K24" s="65"/>
    </row>
    <row r="25" spans="1:11" x14ac:dyDescent="0.2">
      <c r="A25" s="65"/>
      <c r="B25" s="416" t="s">
        <v>150</v>
      </c>
      <c r="C25" s="74"/>
      <c r="D25" s="74"/>
      <c r="E25" s="74"/>
      <c r="F25" s="74"/>
      <c r="G25" s="75">
        <f>'Rapport trimestriel'!B69</f>
        <v>0</v>
      </c>
      <c r="H25" s="65"/>
      <c r="I25" s="65"/>
      <c r="J25" s="65"/>
      <c r="K25" s="65"/>
    </row>
    <row r="26" spans="1:11" x14ac:dyDescent="0.2">
      <c r="A26" s="65"/>
      <c r="B26" s="76" t="s">
        <v>151</v>
      </c>
      <c r="C26" s="77"/>
      <c r="D26" s="77"/>
      <c r="E26" s="77"/>
      <c r="F26" s="77"/>
      <c r="G26" s="78">
        <f>G25*0.1*-1</f>
        <v>0</v>
      </c>
      <c r="H26" s="65"/>
      <c r="I26" s="65"/>
      <c r="J26" s="65"/>
      <c r="K26" s="65"/>
    </row>
    <row r="27" spans="1:11" x14ac:dyDescent="0.2">
      <c r="A27" s="65"/>
      <c r="B27" s="79" t="s">
        <v>152</v>
      </c>
      <c r="C27" s="80"/>
      <c r="D27" s="80"/>
      <c r="E27" s="80"/>
      <c r="F27" s="80"/>
      <c r="G27" s="81">
        <f>G25+G26</f>
        <v>0</v>
      </c>
      <c r="H27" s="65"/>
      <c r="I27" s="65"/>
      <c r="J27" s="65"/>
      <c r="K27" s="65"/>
    </row>
    <row r="28" spans="1:1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2" spans="1:11" x14ac:dyDescent="0.2">
      <c r="A32" s="180"/>
    </row>
    <row r="33" spans="1:1" x14ac:dyDescent="0.2">
      <c r="A33" s="180"/>
    </row>
    <row r="34" spans="1:1" x14ac:dyDescent="0.2">
      <c r="A34" s="180"/>
    </row>
    <row r="35" spans="1:1" x14ac:dyDescent="0.2">
      <c r="A35" s="180"/>
    </row>
    <row r="36" spans="1:1" x14ac:dyDescent="0.2">
      <c r="A36" s="180"/>
    </row>
    <row r="37" spans="1:1" x14ac:dyDescent="0.2">
      <c r="A37" s="180"/>
    </row>
    <row r="38" spans="1:1" x14ac:dyDescent="0.2">
      <c r="A38" s="180"/>
    </row>
    <row r="39" spans="1:1" x14ac:dyDescent="0.2">
      <c r="A39" s="180"/>
    </row>
  </sheetData>
  <sheetProtection password="CCA6" sheet="1" objects="1" scenarios="1" formatCells="0" formatColumns="0" formatRows="0" insertColumns="0" insertRows="0" insertHyperlinks="0" sort="0" pivotTables="0"/>
  <mergeCells count="7">
    <mergeCell ref="B2:K2"/>
    <mergeCell ref="B9:F9"/>
    <mergeCell ref="B23:F23"/>
    <mergeCell ref="C5:G5"/>
    <mergeCell ref="B7:D7"/>
    <mergeCell ref="E7:K7"/>
    <mergeCell ref="D19:E19"/>
  </mergeCells>
  <pageMargins left="0.75" right="0.75" top="1" bottom="1" header="0.5" footer="0.5"/>
  <pageSetup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9"/>
  <sheetViews>
    <sheetView view="pageBreakPreview" zoomScaleNormal="100" zoomScaleSheetLayoutView="100" workbookViewId="0">
      <selection activeCell="A3" sqref="A3:XFD3"/>
    </sheetView>
  </sheetViews>
  <sheetFormatPr defaultRowHeight="12.75" x14ac:dyDescent="0.2"/>
  <cols>
    <col min="1" max="1" width="10.42578125" style="5" customWidth="1"/>
    <col min="2" max="2" width="9.140625" style="5"/>
    <col min="3" max="3" width="9.7109375" style="5" customWidth="1"/>
    <col min="4" max="4" width="9.42578125" style="5" customWidth="1"/>
    <col min="5" max="5" width="9.140625" style="5"/>
    <col min="6" max="6" width="9.5703125" style="5" customWidth="1"/>
    <col min="7" max="7" width="12" style="5" customWidth="1"/>
    <col min="8" max="9" width="9.140625" style="5"/>
    <col min="10" max="10" width="6.5703125" style="5" customWidth="1"/>
    <col min="11" max="16384" width="9.140625" style="5"/>
  </cols>
  <sheetData>
    <row r="1" spans="1:17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7" ht="15.75" x14ac:dyDescent="0.25">
      <c r="A2" s="65"/>
      <c r="B2" s="522" t="s">
        <v>123</v>
      </c>
      <c r="C2" s="522"/>
      <c r="D2" s="522"/>
      <c r="E2" s="522"/>
      <c r="F2" s="522"/>
      <c r="G2" s="522"/>
      <c r="H2" s="522"/>
      <c r="I2" s="522"/>
      <c r="J2" s="522"/>
      <c r="K2" s="522"/>
    </row>
    <row r="3" spans="1:17" ht="15.75" x14ac:dyDescent="0.25">
      <c r="A3" s="65"/>
      <c r="B3" s="481" t="s">
        <v>172</v>
      </c>
      <c r="C3" s="481"/>
      <c r="D3" s="481"/>
      <c r="E3" s="481"/>
      <c r="F3" s="481"/>
      <c r="G3" s="481"/>
      <c r="H3" s="481"/>
      <c r="I3" s="481"/>
      <c r="J3" s="481"/>
      <c r="K3" s="481"/>
    </row>
    <row r="4" spans="1:17" ht="15" x14ac:dyDescent="0.2">
      <c r="A4" s="65"/>
      <c r="B4" s="401" t="s">
        <v>124</v>
      </c>
      <c r="C4" s="65"/>
      <c r="D4" s="65"/>
      <c r="E4" s="65"/>
      <c r="F4" s="65"/>
      <c r="G4" s="65"/>
      <c r="H4" s="65"/>
      <c r="I4" s="65"/>
      <c r="J4" s="65"/>
      <c r="K4" s="65"/>
    </row>
    <row r="5" spans="1:17" ht="18" x14ac:dyDescent="0.25">
      <c r="A5" s="65"/>
      <c r="B5" s="187"/>
      <c r="C5" s="519" t="s">
        <v>131</v>
      </c>
      <c r="D5" s="519"/>
      <c r="E5" s="519"/>
      <c r="F5" s="519"/>
      <c r="G5" s="519"/>
      <c r="H5" s="65"/>
      <c r="I5" s="65"/>
      <c r="J5" s="65"/>
      <c r="K5" s="65"/>
    </row>
    <row r="6" spans="1:17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7" ht="32.25" customHeight="1" x14ac:dyDescent="0.2">
      <c r="A7" s="65"/>
      <c r="B7" s="520" t="str">
        <f>'Rapport trimestriel'!A3</f>
        <v>Université et titre du projet:</v>
      </c>
      <c r="C7" s="520"/>
      <c r="D7" s="520"/>
      <c r="E7" s="521" t="str">
        <f>'Rapport trimestriel'!B3</f>
        <v>Sélectionnez de la liste</v>
      </c>
      <c r="F7" s="521"/>
      <c r="G7" s="521"/>
      <c r="H7" s="521"/>
      <c r="I7" s="521"/>
      <c r="J7" s="521"/>
      <c r="K7" s="521"/>
    </row>
    <row r="8" spans="1:17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Q8" s="181"/>
    </row>
    <row r="9" spans="1:17" ht="26.25" customHeight="1" x14ac:dyDescent="0.2">
      <c r="B9" s="523" t="s">
        <v>140</v>
      </c>
      <c r="C9" s="523"/>
      <c r="D9" s="523"/>
      <c r="E9" s="523"/>
      <c r="F9" s="523"/>
      <c r="G9" s="1">
        <v>0</v>
      </c>
    </row>
    <row r="10" spans="1:17" x14ac:dyDescent="0.2">
      <c r="G10" s="1"/>
    </row>
    <row r="11" spans="1:17" x14ac:dyDescent="0.2">
      <c r="B11" s="477" t="s">
        <v>141</v>
      </c>
      <c r="G11" s="1">
        <v>0</v>
      </c>
    </row>
    <row r="12" spans="1:17" ht="13.5" thickBot="1" x14ac:dyDescent="0.25">
      <c r="A12" s="65"/>
      <c r="B12" s="65"/>
      <c r="C12" s="65"/>
      <c r="D12" s="65"/>
      <c r="E12" s="65"/>
      <c r="F12" s="65"/>
      <c r="G12" s="70"/>
      <c r="H12" s="65"/>
      <c r="I12" s="65"/>
      <c r="J12" s="65"/>
      <c r="K12" s="65"/>
    </row>
    <row r="13" spans="1:17" x14ac:dyDescent="0.2">
      <c r="A13" s="65"/>
      <c r="B13" s="476" t="s">
        <v>142</v>
      </c>
      <c r="C13" s="71"/>
      <c r="D13" s="71"/>
      <c r="E13" s="71"/>
      <c r="F13" s="71"/>
      <c r="G13" s="72">
        <f>SUM(G9+G11)</f>
        <v>0</v>
      </c>
      <c r="H13" s="188" t="s">
        <v>2</v>
      </c>
      <c r="I13" s="65"/>
      <c r="J13" s="65"/>
      <c r="K13" s="65"/>
    </row>
    <row r="14" spans="1:17" x14ac:dyDescent="0.2">
      <c r="A14" s="65"/>
      <c r="B14" s="65"/>
      <c r="C14" s="65"/>
      <c r="D14" s="65"/>
      <c r="E14" s="65"/>
      <c r="F14" s="65"/>
      <c r="G14" s="70"/>
      <c r="H14" s="65"/>
      <c r="I14" s="65"/>
      <c r="J14" s="65"/>
      <c r="K14" s="65"/>
    </row>
    <row r="15" spans="1:17" s="11" customFormat="1" x14ac:dyDescent="0.2">
      <c r="A15" s="191"/>
      <c r="B15" s="475" t="s">
        <v>143</v>
      </c>
      <c r="C15" s="191"/>
      <c r="D15" s="191"/>
      <c r="E15" s="191"/>
      <c r="F15" s="191"/>
      <c r="G15" s="192">
        <f>'Rapport trimestriel'!C69+'Rapport trimestriel'!D69+'Rapport trimestriel'!E69+'Rapport trimestriel'!F69+'Rapport trimestriel'!H69+'Rapport trimestriel'!I69+'Rapport trimestriel'!J69</f>
        <v>0</v>
      </c>
      <c r="H15" s="191"/>
      <c r="I15" s="191"/>
      <c r="J15" s="191"/>
      <c r="K15" s="191"/>
    </row>
    <row r="16" spans="1:17" ht="13.5" thickBot="1" x14ac:dyDescent="0.25">
      <c r="A16" s="65"/>
      <c r="B16" s="65"/>
      <c r="C16" s="65"/>
      <c r="D16" s="65"/>
      <c r="E16" s="65"/>
      <c r="F16" s="65"/>
      <c r="G16" s="70"/>
      <c r="H16" s="65"/>
      <c r="I16" s="65"/>
      <c r="J16" s="65"/>
      <c r="K16" s="65"/>
    </row>
    <row r="17" spans="1:11" x14ac:dyDescent="0.2">
      <c r="A17" s="65"/>
      <c r="B17" s="474" t="s">
        <v>144</v>
      </c>
      <c r="C17" s="71"/>
      <c r="D17" s="71"/>
      <c r="E17" s="71"/>
      <c r="F17" s="71"/>
      <c r="G17" s="72">
        <f>SUM(G13-G15)</f>
        <v>0</v>
      </c>
      <c r="H17" s="65"/>
      <c r="I17" s="65"/>
      <c r="J17" s="65"/>
      <c r="K17" s="65"/>
    </row>
    <row r="18" spans="1:11" x14ac:dyDescent="0.2">
      <c r="A18" s="65"/>
      <c r="B18" s="65"/>
      <c r="C18" s="65"/>
      <c r="D18" s="65"/>
      <c r="E18" s="65"/>
      <c r="F18" s="65"/>
      <c r="G18" s="70"/>
      <c r="H18" s="65"/>
      <c r="I18" s="65"/>
      <c r="J18" s="65"/>
      <c r="K18" s="65"/>
    </row>
    <row r="19" spans="1:11" s="11" customFormat="1" x14ac:dyDescent="0.2">
      <c r="A19" s="193"/>
      <c r="B19" s="472" t="s">
        <v>145</v>
      </c>
      <c r="C19" s="191"/>
      <c r="D19" s="526" t="s">
        <v>165</v>
      </c>
      <c r="E19" s="526"/>
      <c r="F19" s="191"/>
      <c r="G19" s="192">
        <f>'Rapport trimestriel'!K69</f>
        <v>0</v>
      </c>
      <c r="H19" s="194"/>
      <c r="I19" s="191"/>
      <c r="J19" s="191"/>
      <c r="K19" s="191"/>
    </row>
    <row r="20" spans="1:11" s="11" customFormat="1" x14ac:dyDescent="0.2">
      <c r="A20" s="193"/>
      <c r="B20" s="473" t="s">
        <v>145</v>
      </c>
      <c r="C20" s="191"/>
      <c r="D20" s="292" t="s">
        <v>164</v>
      </c>
      <c r="E20" s="200"/>
      <c r="F20" s="191"/>
      <c r="G20" s="192">
        <f>'Rapport trimestriel'!M69</f>
        <v>0</v>
      </c>
      <c r="H20" s="194"/>
      <c r="I20" s="191"/>
      <c r="J20" s="191"/>
      <c r="K20" s="191"/>
    </row>
    <row r="21" spans="1:11" x14ac:dyDescent="0.2">
      <c r="A21" s="65"/>
      <c r="B21" s="189"/>
      <c r="C21" s="189"/>
      <c r="D21" s="189"/>
      <c r="E21" s="189"/>
      <c r="F21" s="189"/>
      <c r="G21" s="190"/>
      <c r="H21" s="65"/>
      <c r="I21" s="65"/>
      <c r="J21" s="65"/>
      <c r="K21" s="65"/>
    </row>
    <row r="22" spans="1:11" ht="13.5" thickBot="1" x14ac:dyDescent="0.25">
      <c r="A22" s="65"/>
      <c r="B22" s="65"/>
      <c r="C22" s="65"/>
      <c r="D22" s="65"/>
      <c r="E22" s="65"/>
      <c r="F22" s="65"/>
      <c r="G22" s="70"/>
      <c r="H22" s="65"/>
      <c r="I22" s="65"/>
      <c r="J22" s="65"/>
      <c r="K22" s="65"/>
    </row>
    <row r="23" spans="1:11" ht="28.5" customHeight="1" thickTop="1" x14ac:dyDescent="0.2">
      <c r="A23" s="65"/>
      <c r="B23" s="518" t="s">
        <v>148</v>
      </c>
      <c r="C23" s="518"/>
      <c r="D23" s="518"/>
      <c r="E23" s="518"/>
      <c r="F23" s="518"/>
      <c r="G23" s="73">
        <f>G19+G20-G17</f>
        <v>0</v>
      </c>
      <c r="H23" s="188" t="s">
        <v>3</v>
      </c>
      <c r="I23" s="65"/>
      <c r="J23" s="65"/>
      <c r="K23" s="65"/>
    </row>
    <row r="24" spans="1:11" x14ac:dyDescent="0.2">
      <c r="A24" s="65"/>
      <c r="B24" s="65"/>
      <c r="C24" s="65"/>
      <c r="D24" s="65"/>
      <c r="E24" s="65"/>
      <c r="F24" s="65"/>
      <c r="G24" s="70"/>
      <c r="H24" s="65"/>
      <c r="I24" s="65"/>
      <c r="J24" s="65"/>
      <c r="K24" s="65"/>
    </row>
    <row r="25" spans="1:11" x14ac:dyDescent="0.2">
      <c r="A25" s="65"/>
      <c r="B25" s="416" t="s">
        <v>150</v>
      </c>
      <c r="C25" s="74"/>
      <c r="D25" s="74"/>
      <c r="E25" s="74"/>
      <c r="F25" s="74"/>
      <c r="G25" s="75">
        <f>'Rapport trimestriel'!B69</f>
        <v>0</v>
      </c>
      <c r="H25" s="65"/>
      <c r="I25" s="65"/>
      <c r="J25" s="65"/>
      <c r="K25" s="65"/>
    </row>
    <row r="26" spans="1:11" x14ac:dyDescent="0.2">
      <c r="A26" s="65"/>
      <c r="B26" s="76" t="s">
        <v>151</v>
      </c>
      <c r="C26" s="77"/>
      <c r="D26" s="77"/>
      <c r="E26" s="77"/>
      <c r="F26" s="77"/>
      <c r="G26" s="78">
        <f>G25*0.1*-1</f>
        <v>0</v>
      </c>
      <c r="H26" s="65"/>
      <c r="I26" s="65"/>
      <c r="J26" s="65"/>
      <c r="K26" s="65"/>
    </row>
    <row r="27" spans="1:11" x14ac:dyDescent="0.2">
      <c r="A27" s="65"/>
      <c r="B27" s="79" t="s">
        <v>152</v>
      </c>
      <c r="C27" s="80"/>
      <c r="D27" s="80"/>
      <c r="E27" s="80"/>
      <c r="F27" s="80"/>
      <c r="G27" s="81">
        <f>G25+G26</f>
        <v>0</v>
      </c>
      <c r="H27" s="65"/>
      <c r="I27" s="65"/>
      <c r="J27" s="65"/>
      <c r="K27" s="65"/>
    </row>
    <row r="28" spans="1:1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2" spans="1:11" x14ac:dyDescent="0.2">
      <c r="A32" s="180"/>
    </row>
    <row r="33" spans="1:1" x14ac:dyDescent="0.2">
      <c r="A33" s="180"/>
    </row>
    <row r="34" spans="1:1" x14ac:dyDescent="0.2">
      <c r="A34" s="180"/>
    </row>
    <row r="35" spans="1:1" x14ac:dyDescent="0.2">
      <c r="A35" s="180"/>
    </row>
    <row r="36" spans="1:1" x14ac:dyDescent="0.2">
      <c r="A36" s="180"/>
    </row>
    <row r="37" spans="1:1" x14ac:dyDescent="0.2">
      <c r="A37" s="180"/>
    </row>
    <row r="38" spans="1:1" x14ac:dyDescent="0.2">
      <c r="A38" s="180"/>
    </row>
    <row r="39" spans="1:1" x14ac:dyDescent="0.2">
      <c r="A39" s="180"/>
    </row>
  </sheetData>
  <sheetProtection password="CCA6" sheet="1" objects="1" scenarios="1" formatCells="0" formatColumns="0" formatRows="0" insertColumns="0" insertRows="0" insertHyperlinks="0" sort="0" pivotTables="0"/>
  <mergeCells count="7">
    <mergeCell ref="B2:K2"/>
    <mergeCell ref="B23:F23"/>
    <mergeCell ref="B9:F9"/>
    <mergeCell ref="C5:G5"/>
    <mergeCell ref="B7:D7"/>
    <mergeCell ref="E7:K7"/>
    <mergeCell ref="D19:E19"/>
  </mergeCells>
  <pageMargins left="0.75" right="0.75" top="1" bottom="1" header="0.5" footer="0.5"/>
  <pageSetup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Rapport trimestriel</vt:lpstr>
      <vt:lpstr>Table 1 Contribution de l'uni</vt:lpstr>
      <vt:lpstr>Demande d'avance Y1Q1</vt:lpstr>
      <vt:lpstr>Advance request Y1Q2</vt:lpstr>
      <vt:lpstr>Advance request Y1Q3</vt:lpstr>
      <vt:lpstr>Advance request Y1Q4</vt:lpstr>
      <vt:lpstr>Advance request Y2Q1</vt:lpstr>
      <vt:lpstr>Advance request Y2Q2</vt:lpstr>
      <vt:lpstr>Advance request Y2Q3</vt:lpstr>
      <vt:lpstr>Advance request Y2Q4</vt:lpstr>
      <vt:lpstr>Advance request Y3Q1</vt:lpstr>
      <vt:lpstr>Advance request Y3Q2</vt:lpstr>
      <vt:lpstr>Advance request Y3Q3</vt:lpstr>
      <vt:lpstr>Advance request Y3Q4</vt:lpstr>
      <vt:lpstr>Advance request Y4Q1</vt:lpstr>
      <vt:lpstr>Advance request Y4Q2</vt:lpstr>
      <vt:lpstr>Advance request Y4Q3</vt:lpstr>
      <vt:lpstr>'Advance request Y1Q2'!Print_Area</vt:lpstr>
      <vt:lpstr>'Advance request Y1Q3'!Print_Area</vt:lpstr>
      <vt:lpstr>'Advance request Y1Q4'!Print_Area</vt:lpstr>
      <vt:lpstr>'Advance request Y2Q1'!Print_Area</vt:lpstr>
      <vt:lpstr>'Advance request Y2Q2'!Print_Area</vt:lpstr>
      <vt:lpstr>'Advance request Y2Q3'!Print_Area</vt:lpstr>
      <vt:lpstr>'Advance request Y2Q4'!Print_Area</vt:lpstr>
      <vt:lpstr>'Advance request Y3Q1'!Print_Area</vt:lpstr>
      <vt:lpstr>'Advance request Y3Q2'!Print_Area</vt:lpstr>
      <vt:lpstr>'Advance request Y3Q3'!Print_Area</vt:lpstr>
      <vt:lpstr>'Advance request Y3Q4'!Print_Area</vt:lpstr>
      <vt:lpstr>'Advance request Y4Q1'!Print_Area</vt:lpstr>
      <vt:lpstr>'Advance request Y4Q2'!Print_Area</vt:lpstr>
      <vt:lpstr>'Advance request Y4Q3'!Print_Area</vt:lpstr>
      <vt:lpstr>'Demande d''avance Y1Q1'!Print_Area</vt:lpstr>
      <vt:lpstr>'Rapport trimestriel'!Print_Area</vt:lpstr>
      <vt:lpstr>'Table 1 Contribution de l''uni'!Print_Area</vt:lpstr>
    </vt:vector>
  </TitlesOfParts>
  <Company>AUCC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theffern</dc:creator>
  <cp:lastModifiedBy>Marie-Eve Bérubé</cp:lastModifiedBy>
  <cp:lastPrinted>2017-06-12T14:03:58Z</cp:lastPrinted>
  <dcterms:created xsi:type="dcterms:W3CDTF">2010-11-15T16:47:34Z</dcterms:created>
  <dcterms:modified xsi:type="dcterms:W3CDTF">2017-07-17T12:15:21Z</dcterms:modified>
</cp:coreProperties>
</file>