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. (d) Partnerships &amp; Programs\Diamond Jubilee\QES 2017\Reporting Templates\2 - Quarterly report templates\"/>
    </mc:Choice>
  </mc:AlternateContent>
  <bookViews>
    <workbookView xWindow="0" yWindow="675" windowWidth="11880" windowHeight="5700" tabRatio="796" xr2:uid="{00000000-000D-0000-FFFF-FFFF00000000}"/>
  </bookViews>
  <sheets>
    <sheet name="Quarterly report" sheetId="1" r:id="rId1"/>
    <sheet name="Table 1 University Contribution" sheetId="3" r:id="rId2"/>
    <sheet name="Initial Advance request" sheetId="23" r:id="rId3"/>
    <sheet name="Y1Q1-Advance request" sheetId="2" r:id="rId4"/>
    <sheet name="Y1Q2-Advance request" sheetId="7" r:id="rId5"/>
    <sheet name="Y1Q3-Advance request" sheetId="13" r:id="rId6"/>
    <sheet name="Y1Q4-Advance request" sheetId="8" r:id="rId7"/>
    <sheet name="Y2Q1-Advance request" sheetId="10" r:id="rId8"/>
    <sheet name="Y2Q2-Advance request" sheetId="11" r:id="rId9"/>
    <sheet name="Y2Q3-Advance request" sheetId="14" r:id="rId10"/>
    <sheet name="Y2Q4-Advance request" sheetId="15" r:id="rId11"/>
    <sheet name="Y3Q1-Advance request" sheetId="16" r:id="rId12"/>
    <sheet name="Y3Q2-Advance request" sheetId="17" r:id="rId13"/>
    <sheet name="Y3Q3-Advance request" sheetId="18" r:id="rId14"/>
    <sheet name="Y3Q4-Advance request" sheetId="19" r:id="rId15"/>
    <sheet name="Y4Q1-Advance request" sheetId="20" r:id="rId16"/>
    <sheet name="Y4Q2-Advance request" sheetId="21" r:id="rId17"/>
    <sheet name="Y4Q3-FINAL" sheetId="22" r:id="rId18"/>
  </sheets>
  <definedNames>
    <definedName name="_xlnm.Print_Area" localSheetId="2">'Initial Advance request'!$A$1:$K$28</definedName>
    <definedName name="_xlnm.Print_Area" localSheetId="0">'Quarterly report'!$A$1:$W$45</definedName>
    <definedName name="_xlnm.Print_Area" localSheetId="1">'Table 1 University Contribution'!$A$1:$V$43</definedName>
    <definedName name="_xlnm.Print_Area" localSheetId="3">'Y1Q1-Advance request'!$A$1:$K$28</definedName>
    <definedName name="_xlnm.Print_Area" localSheetId="4">'Y1Q2-Advance request'!$A$1:$K$28</definedName>
    <definedName name="_xlnm.Print_Area" localSheetId="5">'Y1Q3-Advance request'!$A$1:$K$28</definedName>
    <definedName name="_xlnm.Print_Area" localSheetId="6">'Y1Q4-Advance request'!$A$1:$K$28</definedName>
    <definedName name="_xlnm.Print_Area" localSheetId="7">'Y2Q1-Advance request'!$A$1:$K$28</definedName>
    <definedName name="_xlnm.Print_Area" localSheetId="8">'Y2Q2-Advance request'!$A$1:$K$28</definedName>
    <definedName name="_xlnm.Print_Area" localSheetId="9">'Y2Q3-Advance request'!$A$1:$K$28</definedName>
    <definedName name="_xlnm.Print_Area" localSheetId="10">'Y2Q4-Advance request'!$A$1:$K$28</definedName>
    <definedName name="_xlnm.Print_Area" localSheetId="11">'Y3Q1-Advance request'!$A$1:$K$28</definedName>
    <definedName name="_xlnm.Print_Area" localSheetId="12">'Y3Q2-Advance request'!$A$1:$K$28</definedName>
    <definedName name="_xlnm.Print_Area" localSheetId="13">'Y3Q3-Advance request'!$A$1:$K$28</definedName>
    <definedName name="_xlnm.Print_Area" localSheetId="14">'Y3Q4-Advance request'!$A$1:$K$28</definedName>
    <definedName name="_xlnm.Print_Area" localSheetId="15">'Y4Q1-Advance request'!$A$1:$K$28</definedName>
    <definedName name="_xlnm.Print_Area" localSheetId="16">'Y4Q2-Advance request'!$A$1:$K$27</definedName>
    <definedName name="_xlnm.Print_Area" localSheetId="17">'Y4Q3-FINAL'!$A$1:$K$27</definedName>
  </definedNames>
  <calcPr calcId="171027"/>
</workbook>
</file>

<file path=xl/calcChain.xml><?xml version="1.0" encoding="utf-8"?>
<calcChain xmlns="http://schemas.openxmlformats.org/spreadsheetml/2006/main">
  <c r="R30" i="1" l="1"/>
  <c r="R35" i="1"/>
  <c r="R32" i="1"/>
  <c r="R31" i="1"/>
  <c r="N38" i="1"/>
  <c r="N28" i="1"/>
  <c r="N15" i="1"/>
  <c r="G14" i="23" l="1"/>
  <c r="U42" i="3"/>
  <c r="G19" i="23" l="1"/>
  <c r="G25" i="23"/>
  <c r="G26" i="23" s="1"/>
  <c r="G24" i="23"/>
  <c r="G12" i="23"/>
  <c r="E6" i="23"/>
  <c r="B6" i="23"/>
  <c r="U7" i="1"/>
  <c r="T7" i="1"/>
  <c r="S7" i="1"/>
  <c r="Q7" i="1"/>
  <c r="P7" i="1"/>
  <c r="O7" i="1"/>
  <c r="N7" i="1"/>
  <c r="L7" i="1"/>
  <c r="K7" i="1"/>
  <c r="J7" i="1"/>
  <c r="I7" i="1"/>
  <c r="G7" i="1"/>
  <c r="F7" i="1"/>
  <c r="E7" i="1"/>
  <c r="D7" i="1"/>
  <c r="C15" i="1" l="1"/>
  <c r="G12" i="22" l="1"/>
  <c r="E6" i="22"/>
  <c r="B6" i="22"/>
  <c r="G12" i="21"/>
  <c r="E6" i="21"/>
  <c r="B6" i="21"/>
  <c r="G12" i="20"/>
  <c r="E6" i="20"/>
  <c r="B6" i="20"/>
  <c r="G12" i="19"/>
  <c r="E6" i="19"/>
  <c r="B6" i="19"/>
  <c r="G12" i="18"/>
  <c r="E6" i="18"/>
  <c r="B6" i="18"/>
  <c r="G18" i="17"/>
  <c r="G12" i="17"/>
  <c r="E6" i="17"/>
  <c r="B6" i="17"/>
  <c r="G12" i="16"/>
  <c r="E6" i="16"/>
  <c r="B6" i="16"/>
  <c r="G12" i="15"/>
  <c r="E6" i="15"/>
  <c r="B6" i="15"/>
  <c r="G12" i="14"/>
  <c r="E6" i="14"/>
  <c r="B6" i="14"/>
  <c r="G12" i="13" l="1"/>
  <c r="E6" i="13"/>
  <c r="B6" i="13"/>
  <c r="U6" i="3"/>
  <c r="T6" i="3"/>
  <c r="S6" i="3"/>
  <c r="S4" i="3"/>
  <c r="N4" i="3"/>
  <c r="Q37" i="3"/>
  <c r="P37" i="3"/>
  <c r="O37" i="3"/>
  <c r="N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37" i="3" s="1"/>
  <c r="Q20" i="3"/>
  <c r="Q39" i="3" s="1"/>
  <c r="P20" i="3"/>
  <c r="P39" i="3" s="1"/>
  <c r="O20" i="3"/>
  <c r="O39" i="3" s="1"/>
  <c r="N20" i="3"/>
  <c r="N39" i="3" s="1"/>
  <c r="R19" i="3"/>
  <c r="R18" i="3"/>
  <c r="R17" i="3"/>
  <c r="R16" i="3"/>
  <c r="R15" i="3"/>
  <c r="R14" i="3"/>
  <c r="R13" i="3"/>
  <c r="R12" i="3"/>
  <c r="R11" i="3"/>
  <c r="R10" i="3"/>
  <c r="R9" i="3"/>
  <c r="R20" i="3" s="1"/>
  <c r="R6" i="3"/>
  <c r="Q6" i="3"/>
  <c r="P6" i="3"/>
  <c r="O6" i="3"/>
  <c r="N6" i="3"/>
  <c r="V6" i="3"/>
  <c r="V9" i="3"/>
  <c r="V10" i="3"/>
  <c r="V20" i="3" s="1"/>
  <c r="V39" i="3" s="1"/>
  <c r="V11" i="3"/>
  <c r="V12" i="3"/>
  <c r="V13" i="3"/>
  <c r="V14" i="3"/>
  <c r="V15" i="3"/>
  <c r="V16" i="3"/>
  <c r="V17" i="3"/>
  <c r="V18" i="3"/>
  <c r="V19" i="3"/>
  <c r="S20" i="3"/>
  <c r="T20" i="3"/>
  <c r="U20" i="3"/>
  <c r="U39" i="3" s="1"/>
  <c r="V23" i="3"/>
  <c r="V24" i="3"/>
  <c r="V25" i="3"/>
  <c r="V37" i="3" s="1"/>
  <c r="V26" i="3"/>
  <c r="V27" i="3"/>
  <c r="V28" i="3"/>
  <c r="V29" i="3"/>
  <c r="V30" i="3"/>
  <c r="V31" i="3"/>
  <c r="V32" i="3"/>
  <c r="V33" i="3"/>
  <c r="V34" i="3"/>
  <c r="V35" i="3"/>
  <c r="V36" i="3"/>
  <c r="S37" i="3"/>
  <c r="T37" i="3"/>
  <c r="U37" i="3"/>
  <c r="S39" i="3"/>
  <c r="T39" i="3"/>
  <c r="I4" i="3"/>
  <c r="R39" i="3" l="1"/>
  <c r="S15" i="1"/>
  <c r="W39" i="1"/>
  <c r="W38" i="1"/>
  <c r="W29" i="1"/>
  <c r="W28" i="1"/>
  <c r="W15" i="1"/>
  <c r="U16" i="1"/>
  <c r="T16" i="1"/>
  <c r="S16" i="1"/>
  <c r="Q39" i="1"/>
  <c r="P39" i="1"/>
  <c r="O39" i="1"/>
  <c r="N39" i="1"/>
  <c r="G39" i="1"/>
  <c r="F39" i="1"/>
  <c r="E39" i="1"/>
  <c r="D39" i="1"/>
  <c r="B40" i="1"/>
  <c r="B30" i="1"/>
  <c r="B29" i="1"/>
  <c r="B17" i="1"/>
  <c r="B16" i="1"/>
  <c r="B15" i="1"/>
  <c r="C38" i="1"/>
  <c r="Q33" i="1"/>
  <c r="Q17" i="1"/>
  <c r="Q30" i="1"/>
  <c r="Q41" i="1"/>
  <c r="Q43" i="1"/>
  <c r="Q42" i="3" s="1"/>
  <c r="Q44" i="1"/>
  <c r="Q40" i="1"/>
  <c r="V30" i="1"/>
  <c r="V17" i="1"/>
  <c r="E17" i="1"/>
  <c r="D17" i="1"/>
  <c r="D30" i="1"/>
  <c r="W30" i="1"/>
  <c r="W40" i="1"/>
  <c r="Q23" i="1"/>
  <c r="Q25" i="1" s="1"/>
  <c r="R24" i="1"/>
  <c r="R21" i="1"/>
  <c r="R22" i="1"/>
  <c r="R20" i="1"/>
  <c r="R18" i="1"/>
  <c r="R11" i="1"/>
  <c r="R10" i="1"/>
  <c r="R9" i="1"/>
  <c r="R17" i="1"/>
  <c r="M40" i="1"/>
  <c r="L30" i="1"/>
  <c r="K30" i="1"/>
  <c r="J30" i="1"/>
  <c r="I30" i="1"/>
  <c r="G30" i="1"/>
  <c r="F30" i="1"/>
  <c r="E30" i="1"/>
  <c r="W16" i="1"/>
  <c r="W17" i="1"/>
  <c r="W19" i="1"/>
  <c r="S38" i="1"/>
  <c r="S28" i="1"/>
  <c r="U44" i="1"/>
  <c r="T44" i="1"/>
  <c r="S44" i="1"/>
  <c r="U43" i="1"/>
  <c r="T43" i="1"/>
  <c r="T42" i="3" s="1"/>
  <c r="S43" i="1"/>
  <c r="S42" i="3" s="1"/>
  <c r="U41" i="1"/>
  <c r="T41" i="1"/>
  <c r="S41" i="1"/>
  <c r="V40" i="1"/>
  <c r="U40" i="1"/>
  <c r="T40" i="1"/>
  <c r="S40" i="1"/>
  <c r="V39" i="1"/>
  <c r="V35" i="1"/>
  <c r="V43" i="1" s="1"/>
  <c r="U33" i="1"/>
  <c r="T33" i="1"/>
  <c r="S33" i="1"/>
  <c r="V32" i="1"/>
  <c r="V33" i="1" s="1"/>
  <c r="V31" i="1"/>
  <c r="U30" i="1"/>
  <c r="T30" i="1"/>
  <c r="S30" i="1"/>
  <c r="V24" i="1"/>
  <c r="U23" i="1"/>
  <c r="U25" i="1" s="1"/>
  <c r="T23" i="1"/>
  <c r="S23" i="1"/>
  <c r="V22" i="1"/>
  <c r="V21" i="1"/>
  <c r="V20" i="1"/>
  <c r="V18" i="1"/>
  <c r="U17" i="1"/>
  <c r="T17" i="1"/>
  <c r="S17" i="1"/>
  <c r="U12" i="1"/>
  <c r="T12" i="1"/>
  <c r="S12" i="1"/>
  <c r="V11" i="1"/>
  <c r="V10" i="1"/>
  <c r="V9" i="1"/>
  <c r="L17" i="1"/>
  <c r="K17" i="1"/>
  <c r="J17" i="1"/>
  <c r="I17" i="1"/>
  <c r="G17" i="1"/>
  <c r="F17" i="1"/>
  <c r="P44" i="1"/>
  <c r="P41" i="1"/>
  <c r="O44" i="1"/>
  <c r="O41" i="1"/>
  <c r="N44" i="1"/>
  <c r="N41" i="1"/>
  <c r="J41" i="1"/>
  <c r="K41" i="1"/>
  <c r="L41" i="1"/>
  <c r="J43" i="1"/>
  <c r="K43" i="1"/>
  <c r="L43" i="1"/>
  <c r="J44" i="1"/>
  <c r="K44" i="1"/>
  <c r="L44" i="1"/>
  <c r="I44" i="1"/>
  <c r="I41" i="1"/>
  <c r="I15" i="1"/>
  <c r="I28" i="1"/>
  <c r="I38" i="1"/>
  <c r="E41" i="1"/>
  <c r="F41" i="1"/>
  <c r="G41" i="1"/>
  <c r="E43" i="1"/>
  <c r="F43" i="1"/>
  <c r="G43" i="1"/>
  <c r="E44" i="1"/>
  <c r="F44" i="1"/>
  <c r="G44" i="1"/>
  <c r="D44" i="1"/>
  <c r="D41" i="1"/>
  <c r="D38" i="1"/>
  <c r="D28" i="1"/>
  <c r="D15" i="1"/>
  <c r="C28" i="1"/>
  <c r="C44" i="1"/>
  <c r="C41" i="1"/>
  <c r="B44" i="1"/>
  <c r="B41" i="1"/>
  <c r="B38" i="1"/>
  <c r="B28" i="1"/>
  <c r="V42" i="3" l="1"/>
  <c r="N29" i="1"/>
  <c r="T29" i="1"/>
  <c r="S42" i="1"/>
  <c r="S45" i="1" s="1"/>
  <c r="Q42" i="1"/>
  <c r="O29" i="1"/>
  <c r="U29" i="1"/>
  <c r="P29" i="1"/>
  <c r="S29" i="1"/>
  <c r="G18" i="18"/>
  <c r="S39" i="1"/>
  <c r="Q16" i="1"/>
  <c r="T39" i="1"/>
  <c r="Q29" i="1"/>
  <c r="U39" i="1"/>
  <c r="V41" i="1"/>
  <c r="V44" i="1"/>
  <c r="S25" i="1"/>
  <c r="V23" i="1"/>
  <c r="V25" i="1" s="1"/>
  <c r="T42" i="1"/>
  <c r="T25" i="1"/>
  <c r="U42" i="1"/>
  <c r="V12" i="1"/>
  <c r="G16" i="1"/>
  <c r="G29" i="1"/>
  <c r="F29" i="1"/>
  <c r="F16" i="1"/>
  <c r="E29" i="1"/>
  <c r="E16" i="1"/>
  <c r="D16" i="1"/>
  <c r="D29" i="1"/>
  <c r="G18" i="19" l="1"/>
  <c r="T45" i="1"/>
  <c r="G18" i="20"/>
  <c r="G19" i="19"/>
  <c r="G19" i="18"/>
  <c r="Q45" i="1"/>
  <c r="G19" i="17"/>
  <c r="U45" i="1"/>
  <c r="G18" i="21"/>
  <c r="G19" i="20"/>
  <c r="V42" i="1"/>
  <c r="V45" i="1" s="1"/>
  <c r="P43" i="1" l="1"/>
  <c r="P42" i="3" s="1"/>
  <c r="O43" i="1"/>
  <c r="O42" i="3" s="1"/>
  <c r="N43" i="1"/>
  <c r="N42" i="3" s="1"/>
  <c r="R42" i="3" s="1"/>
  <c r="I43" i="1"/>
  <c r="D43" i="1"/>
  <c r="C43" i="1"/>
  <c r="B43" i="1"/>
  <c r="H35" i="1"/>
  <c r="M35" i="1"/>
  <c r="M43" i="1" s="1"/>
  <c r="R43" i="1"/>
  <c r="O33" i="1"/>
  <c r="P33" i="1"/>
  <c r="N33" i="1"/>
  <c r="J33" i="1"/>
  <c r="K33" i="1"/>
  <c r="L33" i="1"/>
  <c r="I33" i="1"/>
  <c r="E33" i="1"/>
  <c r="F33" i="1"/>
  <c r="G33" i="1"/>
  <c r="D33" i="1"/>
  <c r="C33" i="1"/>
  <c r="B33" i="1"/>
  <c r="H24" i="1"/>
  <c r="M24" i="1"/>
  <c r="J12" i="1"/>
  <c r="K12" i="1"/>
  <c r="L12" i="1"/>
  <c r="I12" i="1"/>
  <c r="E12" i="1"/>
  <c r="F12" i="1"/>
  <c r="G12" i="1"/>
  <c r="D12" i="1"/>
  <c r="C12" i="1"/>
  <c r="B12" i="1"/>
  <c r="N12" i="1"/>
  <c r="O12" i="1"/>
  <c r="P12" i="1"/>
  <c r="R44" i="1"/>
  <c r="M11" i="1"/>
  <c r="H11" i="1"/>
  <c r="M10" i="1"/>
  <c r="H10" i="1"/>
  <c r="M44" i="1" l="1"/>
  <c r="W24" i="1"/>
  <c r="W35" i="1"/>
  <c r="H44" i="1"/>
  <c r="W11" i="1"/>
  <c r="W10" i="1"/>
  <c r="W43" i="1"/>
  <c r="H43" i="1"/>
  <c r="R12" i="1"/>
  <c r="H12" i="1"/>
  <c r="M12" i="1"/>
  <c r="R41" i="1"/>
  <c r="W44" i="1" l="1"/>
  <c r="W12" i="1"/>
  <c r="G12" i="11"/>
  <c r="E6" i="11"/>
  <c r="B6" i="11"/>
  <c r="G12" i="10"/>
  <c r="E6" i="10"/>
  <c r="B6" i="10"/>
  <c r="G12" i="8"/>
  <c r="E6" i="8"/>
  <c r="B6" i="8"/>
  <c r="I40" i="1"/>
  <c r="J40" i="1"/>
  <c r="K40" i="1"/>
  <c r="L40" i="1"/>
  <c r="G12" i="7"/>
  <c r="E6" i="7"/>
  <c r="B6" i="7"/>
  <c r="L29" i="1" l="1"/>
  <c r="K39" i="1"/>
  <c r="J29" i="1"/>
  <c r="I39" i="1"/>
  <c r="K29" i="1" l="1"/>
  <c r="L39" i="1"/>
  <c r="J39" i="1"/>
  <c r="I29" i="1"/>
  <c r="D4" i="3"/>
  <c r="R39" i="1"/>
  <c r="R40" i="1"/>
  <c r="P40" i="1"/>
  <c r="O40" i="1"/>
  <c r="N40" i="1"/>
  <c r="P30" i="1"/>
  <c r="O30" i="1"/>
  <c r="N30" i="1"/>
  <c r="P17" i="1"/>
  <c r="O17" i="1"/>
  <c r="N17" i="1"/>
  <c r="L37" i="3"/>
  <c r="K37" i="3"/>
  <c r="J37" i="3"/>
  <c r="I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L20" i="3"/>
  <c r="K20" i="3"/>
  <c r="K39" i="3" s="1"/>
  <c r="J20" i="3"/>
  <c r="I20" i="3"/>
  <c r="M19" i="3"/>
  <c r="M18" i="3"/>
  <c r="M17" i="3"/>
  <c r="M16" i="3"/>
  <c r="M15" i="3"/>
  <c r="M14" i="3"/>
  <c r="M13" i="3"/>
  <c r="M12" i="3"/>
  <c r="M11" i="3"/>
  <c r="M10" i="3"/>
  <c r="M9" i="3"/>
  <c r="M6" i="3"/>
  <c r="L6" i="3"/>
  <c r="K6" i="3"/>
  <c r="J6" i="3"/>
  <c r="I6" i="3"/>
  <c r="O16" i="1"/>
  <c r="P16" i="1"/>
  <c r="N16" i="1"/>
  <c r="J16" i="1"/>
  <c r="K16" i="1"/>
  <c r="L16" i="1"/>
  <c r="I16" i="1"/>
  <c r="R33" i="1"/>
  <c r="M20" i="3" l="1"/>
  <c r="J39" i="3"/>
  <c r="L39" i="3"/>
  <c r="I39" i="3"/>
  <c r="M37" i="3"/>
  <c r="M39" i="3" s="1"/>
  <c r="R23" i="1" l="1"/>
  <c r="R42" i="1" s="1"/>
  <c r="P23" i="1"/>
  <c r="P42" i="1" s="1"/>
  <c r="G19" i="16" s="1"/>
  <c r="O23" i="1"/>
  <c r="O42" i="1" s="1"/>
  <c r="G19" i="15" l="1"/>
  <c r="G18" i="16"/>
  <c r="P25" i="1"/>
  <c r="O25" i="1"/>
  <c r="R25" i="1"/>
  <c r="O45" i="1" l="1"/>
  <c r="P45" i="1"/>
  <c r="K23" i="1"/>
  <c r="K42" i="1" s="1"/>
  <c r="M21" i="1"/>
  <c r="M22" i="1"/>
  <c r="M20" i="1"/>
  <c r="M18" i="1"/>
  <c r="M32" i="1"/>
  <c r="M33" i="1" s="1"/>
  <c r="M31" i="1"/>
  <c r="M9" i="1"/>
  <c r="L23" i="1"/>
  <c r="L42" i="1" s="1"/>
  <c r="G18" i="14" l="1"/>
  <c r="G19" i="11"/>
  <c r="G18" i="11"/>
  <c r="G19" i="10"/>
  <c r="M41" i="1"/>
  <c r="L25" i="1"/>
  <c r="K25" i="1"/>
  <c r="K42" i="3"/>
  <c r="L42" i="3"/>
  <c r="K45" i="1" l="1"/>
  <c r="L45" i="1"/>
  <c r="R45" i="1" l="1"/>
  <c r="J23" i="1"/>
  <c r="J42" i="1" s="1"/>
  <c r="G18" i="10" l="1"/>
  <c r="G19" i="8"/>
  <c r="J25" i="1"/>
  <c r="J42" i="3"/>
  <c r="G12" i="2"/>
  <c r="J45" i="1" l="1"/>
  <c r="H31" i="3" l="1"/>
  <c r="H10" i="3" l="1"/>
  <c r="H11" i="3"/>
  <c r="H12" i="3"/>
  <c r="H13" i="3"/>
  <c r="H14" i="3"/>
  <c r="H15" i="3"/>
  <c r="H16" i="3"/>
  <c r="H17" i="3"/>
  <c r="H18" i="3"/>
  <c r="H19" i="3"/>
  <c r="B2" i="3" l="1"/>
  <c r="H32" i="3"/>
  <c r="H26" i="3"/>
  <c r="H27" i="3"/>
  <c r="H28" i="3"/>
  <c r="H29" i="3"/>
  <c r="H30" i="3"/>
  <c r="H33" i="3"/>
  <c r="H34" i="3"/>
  <c r="H35" i="3"/>
  <c r="H18" i="1"/>
  <c r="W18" i="1" s="1"/>
  <c r="H20" i="1"/>
  <c r="W20" i="1" s="1"/>
  <c r="B23" i="1" l="1"/>
  <c r="B42" i="1" s="1"/>
  <c r="G24" i="19" l="1"/>
  <c r="G25" i="19" s="1"/>
  <c r="G26" i="19" s="1"/>
  <c r="G24" i="16"/>
  <c r="G25" i="16" s="1"/>
  <c r="G26" i="16" s="1"/>
  <c r="G23" i="21"/>
  <c r="G24" i="14"/>
  <c r="G25" i="14" s="1"/>
  <c r="G26" i="14" s="1"/>
  <c r="G23" i="22"/>
  <c r="G24" i="17"/>
  <c r="G25" i="17" s="1"/>
  <c r="G26" i="17" s="1"/>
  <c r="G24" i="15"/>
  <c r="G25" i="15" s="1"/>
  <c r="G26" i="15" s="1"/>
  <c r="G24" i="18"/>
  <c r="G25" i="18" s="1"/>
  <c r="G26" i="18" s="1"/>
  <c r="G24" i="20"/>
  <c r="G25" i="20" s="1"/>
  <c r="G26" i="20" s="1"/>
  <c r="G24" i="13"/>
  <c r="G25" i="13" s="1"/>
  <c r="G26" i="13" s="1"/>
  <c r="B25" i="1"/>
  <c r="D20" i="3"/>
  <c r="B37" i="3"/>
  <c r="B20" i="3"/>
  <c r="G24" i="21" l="1"/>
  <c r="G25" i="21" s="1"/>
  <c r="G24" i="22"/>
  <c r="G18" i="22" s="1"/>
  <c r="G24" i="7"/>
  <c r="G25" i="7" s="1"/>
  <c r="G26" i="7" s="1"/>
  <c r="G24" i="11"/>
  <c r="G25" i="11" s="1"/>
  <c r="G26" i="11" s="1"/>
  <c r="G24" i="8"/>
  <c r="G24" i="10"/>
  <c r="B39" i="3"/>
  <c r="B45" i="1"/>
  <c r="E6" i="2"/>
  <c r="A2" i="3"/>
  <c r="B6" i="2"/>
  <c r="G25" i="22" l="1"/>
  <c r="G25" i="10"/>
  <c r="G26" i="10" s="1"/>
  <c r="G25" i="8"/>
  <c r="G26" i="8" s="1"/>
  <c r="H6" i="3"/>
  <c r="G6" i="3"/>
  <c r="F6" i="3"/>
  <c r="E6" i="3"/>
  <c r="D6" i="3"/>
  <c r="G37" i="3"/>
  <c r="F37" i="3"/>
  <c r="E37" i="3"/>
  <c r="D37" i="3"/>
  <c r="D39" i="3" s="1"/>
  <c r="C37" i="3"/>
  <c r="H36" i="3"/>
  <c r="H25" i="3"/>
  <c r="H24" i="3"/>
  <c r="H23" i="3"/>
  <c r="G20" i="3"/>
  <c r="F20" i="3"/>
  <c r="E20" i="3"/>
  <c r="C20" i="3"/>
  <c r="H9" i="3"/>
  <c r="H40" i="1"/>
  <c r="G40" i="1"/>
  <c r="F40" i="1"/>
  <c r="E40" i="1"/>
  <c r="D40" i="1"/>
  <c r="G42" i="3"/>
  <c r="N23" i="1"/>
  <c r="N42" i="1" s="1"/>
  <c r="M23" i="1"/>
  <c r="M42" i="1" s="1"/>
  <c r="I23" i="1"/>
  <c r="I42" i="1" s="1"/>
  <c r="G23" i="1"/>
  <c r="G42" i="1" s="1"/>
  <c r="F23" i="1"/>
  <c r="F42" i="1" s="1"/>
  <c r="E23" i="1"/>
  <c r="E42" i="1" s="1"/>
  <c r="G18" i="2" s="1"/>
  <c r="D23" i="1"/>
  <c r="D42" i="1" s="1"/>
  <c r="C23" i="1"/>
  <c r="C42" i="1" s="1"/>
  <c r="H22" i="1"/>
  <c r="W22" i="1" s="1"/>
  <c r="H21" i="1"/>
  <c r="W21" i="1" s="1"/>
  <c r="D42" i="3"/>
  <c r="B42" i="3"/>
  <c r="H32" i="1"/>
  <c r="W32" i="1" s="1"/>
  <c r="H31" i="1"/>
  <c r="W31" i="1" s="1"/>
  <c r="G24" i="2"/>
  <c r="G25" i="2" s="1"/>
  <c r="H9" i="1"/>
  <c r="G18" i="23" l="1"/>
  <c r="G16" i="23"/>
  <c r="G18" i="8"/>
  <c r="G19" i="13"/>
  <c r="G19" i="2"/>
  <c r="G18" i="7"/>
  <c r="G18" i="13"/>
  <c r="G19" i="7"/>
  <c r="G14" i="13"/>
  <c r="G16" i="13" s="1"/>
  <c r="G14" i="7"/>
  <c r="G14" i="2"/>
  <c r="G18" i="15"/>
  <c r="G19" i="14"/>
  <c r="W9" i="1"/>
  <c r="H41" i="1"/>
  <c r="W41" i="1" s="1"/>
  <c r="W33" i="1"/>
  <c r="H33" i="1"/>
  <c r="D25" i="1"/>
  <c r="E25" i="1"/>
  <c r="F25" i="1"/>
  <c r="G25" i="1"/>
  <c r="C25" i="1"/>
  <c r="I25" i="1"/>
  <c r="M25" i="1"/>
  <c r="N25" i="1"/>
  <c r="W23" i="1"/>
  <c r="W42" i="1" s="1"/>
  <c r="E42" i="3"/>
  <c r="C42" i="3"/>
  <c r="F42" i="3"/>
  <c r="I42" i="3"/>
  <c r="M42" i="3" s="1"/>
  <c r="E39" i="3"/>
  <c r="F39" i="3"/>
  <c r="C39" i="3"/>
  <c r="G39" i="3"/>
  <c r="H20" i="3"/>
  <c r="H37" i="3"/>
  <c r="H23" i="1"/>
  <c r="H42" i="1" s="1"/>
  <c r="G14" i="16" s="1"/>
  <c r="G16" i="16" s="1"/>
  <c r="G22" i="16" s="1"/>
  <c r="G26" i="2"/>
  <c r="G22" i="23" l="1"/>
  <c r="G22" i="13"/>
  <c r="G14" i="18"/>
  <c r="G16" i="18" s="1"/>
  <c r="G22" i="18" s="1"/>
  <c r="G14" i="15"/>
  <c r="G16" i="15" s="1"/>
  <c r="G22" i="15" s="1"/>
  <c r="G14" i="11"/>
  <c r="G14" i="10"/>
  <c r="G14" i="8"/>
  <c r="G14" i="14"/>
  <c r="G16" i="14" s="1"/>
  <c r="G22" i="14" s="1"/>
  <c r="G14" i="22"/>
  <c r="G16" i="22" s="1"/>
  <c r="G21" i="22" s="1"/>
  <c r="G14" i="20"/>
  <c r="G16" i="20" s="1"/>
  <c r="G22" i="20" s="1"/>
  <c r="G14" i="19"/>
  <c r="G16" i="19" s="1"/>
  <c r="G22" i="19" s="1"/>
  <c r="G14" i="21"/>
  <c r="G16" i="21" s="1"/>
  <c r="G21" i="21" s="1"/>
  <c r="G14" i="17"/>
  <c r="G16" i="17" s="1"/>
  <c r="G22" i="17" s="1"/>
  <c r="H25" i="1"/>
  <c r="H42" i="3"/>
  <c r="W25" i="1"/>
  <c r="G45" i="1"/>
  <c r="C45" i="1"/>
  <c r="D45" i="1"/>
  <c r="N45" i="1"/>
  <c r="I45" i="1"/>
  <c r="M45" i="1"/>
  <c r="F45" i="1"/>
  <c r="H39" i="3"/>
  <c r="E45" i="1"/>
  <c r="H45" i="1" l="1"/>
  <c r="G16" i="10"/>
  <c r="G22" i="10" s="1"/>
  <c r="G16" i="11"/>
  <c r="G22" i="11" s="1"/>
  <c r="G16" i="8"/>
  <c r="G22" i="8" s="1"/>
  <c r="G16" i="7"/>
  <c r="G22" i="7" s="1"/>
  <c r="G16" i="2"/>
  <c r="G22" i="2" s="1"/>
  <c r="W45" i="1"/>
</calcChain>
</file>

<file path=xl/sharedStrings.xml><?xml version="1.0" encoding="utf-8"?>
<sst xmlns="http://schemas.openxmlformats.org/spreadsheetml/2006/main" count="435" uniqueCount="148">
  <si>
    <t>Cumulative Interest Earned:</t>
  </si>
  <si>
    <t>Cumulative Actual Expenditures to date:</t>
  </si>
  <si>
    <t>Total Cash on Hand/(Short):</t>
  </si>
  <si>
    <t>Total funds:</t>
  </si>
  <si>
    <t>Scholar contribution</t>
  </si>
  <si>
    <t>SUMMARY TOTAL</t>
  </si>
  <si>
    <t>Grand Total</t>
  </si>
  <si>
    <t>Canadian Queen Elizabeth II Diamond Jubilee Scholarships Program</t>
  </si>
  <si>
    <t>Total Advance Request/(No advance required)</t>
  </si>
  <si>
    <t>A</t>
  </si>
  <si>
    <t>B</t>
  </si>
  <si>
    <t>Maximum Advance = A + B</t>
  </si>
  <si>
    <t>Actual</t>
  </si>
  <si>
    <t>Total</t>
  </si>
  <si>
    <t xml:space="preserve">  Academic expenses</t>
  </si>
  <si>
    <t xml:space="preserve">  Living expenses</t>
  </si>
  <si>
    <t xml:space="preserve">  Travel expenses</t>
  </si>
  <si>
    <t xml:space="preserve"> </t>
  </si>
  <si>
    <t>University contribution (see table 1)</t>
  </si>
  <si>
    <t xml:space="preserve">  Travel grants</t>
  </si>
  <si>
    <t xml:space="preserve">  Residence waiver</t>
  </si>
  <si>
    <t xml:space="preserve">  List Other(s)</t>
  </si>
  <si>
    <t>Sub-total Cash Contribution</t>
  </si>
  <si>
    <t xml:space="preserve">  Tuition waiver</t>
  </si>
  <si>
    <t>Sub-total In-Kind Contribution</t>
  </si>
  <si>
    <t>Amount Reported in Quarterly Report</t>
  </si>
  <si>
    <t>CASH CONTRIBUTION such as:</t>
  </si>
  <si>
    <t xml:space="preserve">  TA/RA</t>
  </si>
  <si>
    <t xml:space="preserve">  Computer/book allowance</t>
  </si>
  <si>
    <t>Total QES contribution</t>
  </si>
  <si>
    <t>QES contribution</t>
  </si>
  <si>
    <t>Previous Advance Payments received from QES:</t>
  </si>
  <si>
    <t>Canadian Personnel time</t>
  </si>
  <si>
    <t xml:space="preserve">Partner Personnel time </t>
  </si>
  <si>
    <t>Community activities</t>
  </si>
  <si>
    <t>Pre-departure</t>
  </si>
  <si>
    <t>Reintegration</t>
  </si>
  <si>
    <r>
      <t>Communications</t>
    </r>
    <r>
      <rPr>
        <b/>
        <sz val="10"/>
        <rFont val="Arial"/>
        <family val="2"/>
      </rPr>
      <t> </t>
    </r>
  </si>
  <si>
    <t>Select from dropdown</t>
  </si>
  <si>
    <t>Number of Scholar(s)</t>
  </si>
  <si>
    <t>List Other(s)</t>
  </si>
  <si>
    <t>Other partner in-kind</t>
  </si>
  <si>
    <t>IN-KIND CONTRIBUTION such as:</t>
  </si>
  <si>
    <t>FY 16-17</t>
  </si>
  <si>
    <t>FY 2017-2018</t>
  </si>
  <si>
    <t>FY 2016-2017</t>
  </si>
  <si>
    <t>Apr - Jun 18</t>
  </si>
  <si>
    <t xml:space="preserve">University and project title: </t>
  </si>
  <si>
    <t>as of June 30, 2018 (DUE July 31, 2018)</t>
  </si>
  <si>
    <t>as of September 30, 2018 (DUE October 31, 2018)</t>
  </si>
  <si>
    <t xml:space="preserve"> ----- select reporting period -----</t>
  </si>
  <si>
    <t>Advance Payment Request - Quarterly Report for period</t>
  </si>
  <si>
    <t xml:space="preserve">ending </t>
  </si>
  <si>
    <t>Forecast period:</t>
  </si>
  <si>
    <t>July-Sept 2018</t>
  </si>
  <si>
    <t>Oct-Dec 2018</t>
  </si>
  <si>
    <t>Holdback</t>
  </si>
  <si>
    <r>
      <t xml:space="preserve">TABLE 1 - UNIVERSITY CONTRIBUTION DETAILS - </t>
    </r>
    <r>
      <rPr>
        <b/>
        <u/>
        <sz val="16"/>
        <color rgb="FFFF0000"/>
        <rFont val="Arial"/>
        <family val="2"/>
      </rPr>
      <t>ACTUAL RESULTS ONLY. DO NOT REPORT FORECASTS.</t>
    </r>
  </si>
  <si>
    <t>TOTAL University Contibution (provide breakdown in Table 1)</t>
  </si>
  <si>
    <t>University of Prince Edward Island</t>
  </si>
  <si>
    <t>University of Victoria</t>
  </si>
  <si>
    <t>McMaster University</t>
  </si>
  <si>
    <t>University of New Brunswick - Fredericton</t>
  </si>
  <si>
    <t>University Of Ontario Institute Of Technology</t>
  </si>
  <si>
    <t>St. Francis Xavier University</t>
  </si>
  <si>
    <t>University of the Fraser Valley</t>
  </si>
  <si>
    <t>University Of Toronto</t>
  </si>
  <si>
    <t>University of Saskatchewan</t>
  </si>
  <si>
    <t>Wilfrid Laurier University</t>
  </si>
  <si>
    <t>Queen's University</t>
  </si>
  <si>
    <t>University of Waterloo</t>
  </si>
  <si>
    <t>University of Manitoba</t>
  </si>
  <si>
    <t>Vancouver Island University</t>
  </si>
  <si>
    <t>Université de Montréal</t>
  </si>
  <si>
    <t>University of Alberta</t>
  </si>
  <si>
    <t>Simon Fraser University</t>
  </si>
  <si>
    <t>University of Calgary</t>
  </si>
  <si>
    <t>Université du Québec à Trois-Rivières</t>
  </si>
  <si>
    <t>as of March 31, 2019 (DUE APRIL 30, 2019)</t>
  </si>
  <si>
    <t>as of June 30, 2019 (DUE July 31, 2019)</t>
  </si>
  <si>
    <t>as of September 30, 2019 (DUE October 31, 2019)</t>
  </si>
  <si>
    <t>as of March 31, 2020 (DUE APRIL 30, 2020)</t>
  </si>
  <si>
    <t>as of June 30, 2020 (DUE July 31, 2020)</t>
  </si>
  <si>
    <t>as of September 30, 2020 (DUE October 31, 2020)</t>
  </si>
  <si>
    <t>as of December 31, 2020 (DUE January 31, 2021)</t>
  </si>
  <si>
    <t>as of December 31, 2018 (DUE January 31, 2019)</t>
  </si>
  <si>
    <t>as of June 30, 2021 (DUE July 31, 2021)</t>
  </si>
  <si>
    <t>as of September 30, 2021 (DUE October 31, 2021)</t>
  </si>
  <si>
    <t>as of December 31, 2021 (DUE December 31, 2021)</t>
  </si>
  <si>
    <t>QES 2017 - Quarterly report</t>
  </si>
  <si>
    <t>2018-2021</t>
  </si>
  <si>
    <t>FISCAL YEAR 2019-2020</t>
  </si>
  <si>
    <t>Jul - Sep 18</t>
  </si>
  <si>
    <t>Oct - Dec  18</t>
  </si>
  <si>
    <t>Jan - Mar 19</t>
  </si>
  <si>
    <t>as of December 31, 2019 (DUE January 31, 2020)</t>
  </si>
  <si>
    <t>Apr - Jun 19</t>
  </si>
  <si>
    <t>Jul - Sept 19</t>
  </si>
  <si>
    <t>Oct - Dec 19</t>
  </si>
  <si>
    <t>Jan - Mar 20</t>
  </si>
  <si>
    <t>FISCAL YEAR 2020-2021</t>
  </si>
  <si>
    <t>Apr - Jun 20</t>
  </si>
  <si>
    <t>FY 2019-2020</t>
  </si>
  <si>
    <t>FY 2020-2021</t>
  </si>
  <si>
    <t>January to December 2021</t>
  </si>
  <si>
    <t>Jan-Mar 21</t>
  </si>
  <si>
    <t>Apr - Jun 21</t>
  </si>
  <si>
    <t>Jul - Sept 21</t>
  </si>
  <si>
    <t>Oct - Dec 21</t>
  </si>
  <si>
    <t>Jul - Sept 20</t>
  </si>
  <si>
    <t>Oct - Dec 20</t>
  </si>
  <si>
    <t>Jan-Dec 2021</t>
  </si>
  <si>
    <t>Project Budget</t>
  </si>
  <si>
    <t>2018 - 2021</t>
  </si>
  <si>
    <t xml:space="preserve">Prior to </t>
  </si>
  <si>
    <t>April 1, 2018</t>
  </si>
  <si>
    <t>as per C.A.</t>
  </si>
  <si>
    <t>Actual &amp; Forecast</t>
  </si>
  <si>
    <t>Total - International scholars</t>
  </si>
  <si>
    <t>IMPORTANT: Amounts in Row 39 must match amounts below (populated from Quarterly report, line 35)</t>
  </si>
  <si>
    <t>Total QES Contribution to 2018-2021 Budget</t>
  </si>
  <si>
    <t>less Holdback 10% of Total 2018-2021 Budget</t>
  </si>
  <si>
    <t>Jan-March 2019</t>
  </si>
  <si>
    <t>April-June 2019</t>
  </si>
  <si>
    <t>July-Sept 2019</t>
  </si>
  <si>
    <t>Oct-Dec 2019</t>
  </si>
  <si>
    <t>Jan-March 2020</t>
  </si>
  <si>
    <t>April-June 2020</t>
  </si>
  <si>
    <t>July-Sept 2020</t>
  </si>
  <si>
    <t>Oct-Dec 2020</t>
  </si>
  <si>
    <t>Jan-March 2021</t>
  </si>
  <si>
    <t>April-June 2021</t>
  </si>
  <si>
    <t>July-Sept 2021</t>
  </si>
  <si>
    <t>Oct-Dec 2021</t>
  </si>
  <si>
    <t>Scholarships for Incoming International Scholars</t>
  </si>
  <si>
    <t>Scholarships for Outgoing Canadian Interns</t>
  </si>
  <si>
    <t>Expenses incured prior to April 2018</t>
  </si>
  <si>
    <t>Total - Canadian Interns</t>
  </si>
  <si>
    <t>Activity Fund: Community engagement, leadership development and project administration</t>
  </si>
  <si>
    <t>Total Activity Fund</t>
  </si>
  <si>
    <t>Initial financial workplan</t>
  </si>
  <si>
    <t xml:space="preserve">Advance Payment Request </t>
  </si>
  <si>
    <t>INITIAL ADVANCE REQUEST</t>
  </si>
  <si>
    <t>April-June 2018</t>
  </si>
  <si>
    <t>June-Sept. 2018</t>
  </si>
  <si>
    <t>as of March 31, 2021 (DUE APRIL 30, 2021)</t>
  </si>
  <si>
    <t>FISCAL YEAR 2018 - 2019</t>
  </si>
  <si>
    <t>Mount Royal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</si>
</sst>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&quot;$&quot;#,##0"/>
    <numFmt numFmtId="166" formatCode="[$-F800]dddd\,\ mmmm\ dd\,\ yyyy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b/>
      <sz val="12"/>
      <color rgb="FF124D83"/>
      <name val="Arial"/>
      <family val="2"/>
    </font>
    <font>
      <sz val="10.5"/>
      <color rgb="FF000000"/>
      <name val="Calibri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u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B040"/>
        <bgColor indexed="64"/>
      </patternFill>
    </fill>
    <fill>
      <patternFill patternType="solid">
        <fgColor rgb="FF124D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theme="0" tint="-0.2499465926084170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ck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 style="thin">
        <color theme="0" tint="-0.24994659260841701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thin">
        <color theme="0" tint="-0.2499465926084170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ck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thick">
        <color auto="1"/>
      </right>
      <top style="thin">
        <color theme="0" tint="-0.24994659260841701"/>
      </top>
      <bottom/>
      <diagonal/>
    </border>
    <border>
      <left style="medium">
        <color auto="1"/>
      </left>
      <right style="thick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theme="0" tint="-0.2499465926084170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n">
        <color theme="0" tint="-0.2499465926084170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4" fillId="0" borderId="15" applyNumberFormat="0" applyFill="0" applyAlignment="0" applyProtection="0"/>
  </cellStyleXfs>
  <cellXfs count="445">
    <xf numFmtId="0" fontId="0" fillId="0" borderId="0" xfId="0"/>
    <xf numFmtId="39" fontId="3" fillId="0" borderId="0" xfId="0" applyNumberFormat="1" applyFont="1" applyProtection="1">
      <protection locked="0"/>
    </xf>
    <xf numFmtId="165" fontId="3" fillId="0" borderId="16" xfId="0" applyNumberFormat="1" applyFont="1" applyFill="1" applyBorder="1" applyProtection="1">
      <protection locked="0"/>
    </xf>
    <xf numFmtId="165" fontId="3" fillId="0" borderId="52" xfId="0" applyNumberFormat="1" applyFont="1" applyFill="1" applyBorder="1" applyProtection="1">
      <protection locked="0"/>
    </xf>
    <xf numFmtId="165" fontId="3" fillId="0" borderId="26" xfId="0" applyNumberFormat="1" applyFont="1" applyFill="1" applyBorder="1" applyProtection="1">
      <protection locked="0"/>
    </xf>
    <xf numFmtId="165" fontId="3" fillId="0" borderId="32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4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31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25" xfId="0" applyFont="1" applyFill="1" applyBorder="1" applyAlignment="1" applyProtection="1">
      <protection locked="0"/>
    </xf>
    <xf numFmtId="164" fontId="3" fillId="0" borderId="26" xfId="0" applyNumberFormat="1" applyFont="1" applyFill="1" applyBorder="1" applyProtection="1"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165" fontId="3" fillId="6" borderId="58" xfId="0" applyNumberFormat="1" applyFont="1" applyFill="1" applyBorder="1" applyProtection="1"/>
    <xf numFmtId="165" fontId="5" fillId="7" borderId="20" xfId="0" applyNumberFormat="1" applyFont="1" applyFill="1" applyBorder="1" applyProtection="1"/>
    <xf numFmtId="164" fontId="5" fillId="7" borderId="20" xfId="0" applyNumberFormat="1" applyFont="1" applyFill="1" applyBorder="1" applyProtection="1"/>
    <xf numFmtId="164" fontId="5" fillId="6" borderId="20" xfId="0" applyNumberFormat="1" applyFont="1" applyFill="1" applyBorder="1" applyProtection="1"/>
    <xf numFmtId="0" fontId="3" fillId="0" borderId="62" xfId="0" applyFon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164" fontId="3" fillId="0" borderId="32" xfId="0" applyNumberFormat="1" applyFont="1" applyFill="1" applyBorder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2" borderId="66" xfId="0" applyFont="1" applyFill="1" applyBorder="1" applyProtection="1"/>
    <xf numFmtId="164" fontId="5" fillId="2" borderId="67" xfId="0" applyNumberFormat="1" applyFont="1" applyFill="1" applyBorder="1" applyProtection="1"/>
    <xf numFmtId="4" fontId="8" fillId="0" borderId="0" xfId="0" applyNumberFormat="1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16" xfId="0" quotePrefix="1" applyNumberFormat="1" applyFont="1" applyFill="1" applyBorder="1" applyAlignment="1" applyProtection="1">
      <alignment horizontal="center"/>
      <protection locked="0"/>
    </xf>
    <xf numFmtId="4" fontId="3" fillId="0" borderId="18" xfId="0" quotePrefix="1" applyNumberFormat="1" applyFont="1" applyFill="1" applyBorder="1" applyAlignment="1" applyProtection="1">
      <alignment horizontal="center"/>
      <protection locked="0"/>
    </xf>
    <xf numFmtId="4" fontId="3" fillId="0" borderId="3" xfId="0" quotePrefix="1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Fill="1" applyBorder="1" applyProtection="1">
      <protection locked="0"/>
    </xf>
    <xf numFmtId="4" fontId="3" fillId="6" borderId="34" xfId="0" applyNumberFormat="1" applyFont="1" applyFill="1" applyBorder="1" applyProtection="1"/>
    <xf numFmtId="4" fontId="3" fillId="0" borderId="32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47" xfId="0" applyNumberFormat="1" applyFont="1" applyFill="1" applyBorder="1" applyProtection="1">
      <protection locked="0"/>
    </xf>
    <xf numFmtId="4" fontId="3" fillId="0" borderId="56" xfId="0" applyNumberFormat="1" applyFont="1" applyFill="1" applyBorder="1" applyProtection="1">
      <protection locked="0"/>
    </xf>
    <xf numFmtId="4" fontId="3" fillId="0" borderId="54" xfId="0" applyNumberFormat="1" applyFont="1" applyFill="1" applyBorder="1" applyProtection="1">
      <protection locked="0"/>
    </xf>
    <xf numFmtId="4" fontId="3" fillId="0" borderId="29" xfId="0" applyNumberFormat="1" applyFont="1" applyFill="1" applyBorder="1" applyProtection="1">
      <protection locked="0"/>
    </xf>
    <xf numFmtId="4" fontId="3" fillId="0" borderId="27" xfId="0" applyNumberFormat="1" applyFont="1" applyFill="1" applyBorder="1" applyProtection="1">
      <protection locked="0"/>
    </xf>
    <xf numFmtId="4" fontId="3" fillId="0" borderId="25" xfId="0" applyNumberFormat="1" applyFont="1" applyFill="1" applyBorder="1" applyProtection="1">
      <protection locked="0"/>
    </xf>
    <xf numFmtId="4" fontId="3" fillId="6" borderId="28" xfId="0" applyNumberFormat="1" applyFont="1" applyFill="1" applyBorder="1" applyProtection="1"/>
    <xf numFmtId="4" fontId="3" fillId="0" borderId="26" xfId="0" applyNumberFormat="1" applyFont="1" applyFill="1" applyBorder="1" applyProtection="1">
      <protection locked="0"/>
    </xf>
    <xf numFmtId="4" fontId="3" fillId="0" borderId="31" xfId="0" applyNumberFormat="1" applyFont="1" applyFill="1" applyBorder="1" applyProtection="1">
      <protection locked="0"/>
    </xf>
    <xf numFmtId="4" fontId="3" fillId="6" borderId="59" xfId="0" applyNumberFormat="1" applyFont="1" applyFill="1" applyBorder="1" applyProtection="1"/>
    <xf numFmtId="4" fontId="3" fillId="0" borderId="18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4" fontId="3" fillId="6" borderId="49" xfId="0" applyNumberFormat="1" applyFont="1" applyFill="1" applyBorder="1" applyProtection="1"/>
    <xf numFmtId="4" fontId="3" fillId="6" borderId="51" xfId="0" applyNumberFormat="1" applyFont="1" applyFill="1" applyBorder="1" applyProtection="1"/>
    <xf numFmtId="4" fontId="5" fillId="7" borderId="20" xfId="0" applyNumberFormat="1" applyFont="1" applyFill="1" applyBorder="1" applyProtection="1"/>
    <xf numFmtId="4" fontId="5" fillId="7" borderId="24" xfId="0" applyNumberFormat="1" applyFont="1" applyFill="1" applyBorder="1" applyProtection="1"/>
    <xf numFmtId="4" fontId="5" fillId="7" borderId="35" xfId="0" applyNumberFormat="1" applyFont="1" applyFill="1" applyBorder="1" applyProtection="1"/>
    <xf numFmtId="4" fontId="5" fillId="7" borderId="19" xfId="0" applyNumberFormat="1" applyFont="1" applyFill="1" applyBorder="1" applyProtection="1"/>
    <xf numFmtId="4" fontId="5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Protection="1">
      <protection locked="0"/>
    </xf>
    <xf numFmtId="4" fontId="3" fillId="0" borderId="24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 applyProtection="1">
      <alignment horizontal="center"/>
      <protection locked="0"/>
    </xf>
    <xf numFmtId="4" fontId="3" fillId="0" borderId="30" xfId="0" applyNumberFormat="1" applyFont="1" applyFill="1" applyBorder="1" applyProtection="1">
      <protection locked="0"/>
    </xf>
    <xf numFmtId="4" fontId="3" fillId="6" borderId="16" xfId="0" applyNumberFormat="1" applyFont="1" applyFill="1" applyBorder="1" applyProtection="1"/>
    <xf numFmtId="4" fontId="3" fillId="6" borderId="18" xfId="0" applyNumberFormat="1" applyFont="1" applyFill="1" applyBorder="1" applyProtection="1"/>
    <xf numFmtId="4" fontId="3" fillId="6" borderId="3" xfId="0" applyNumberFormat="1" applyFont="1" applyFill="1" applyBorder="1" applyProtection="1"/>
    <xf numFmtId="4" fontId="3" fillId="6" borderId="26" xfId="0" applyNumberFormat="1" applyFont="1" applyFill="1" applyBorder="1" applyProtection="1"/>
    <xf numFmtId="4" fontId="3" fillId="6" borderId="29" xfId="0" applyNumberFormat="1" applyFont="1" applyFill="1" applyBorder="1" applyProtection="1"/>
    <xf numFmtId="4" fontId="3" fillId="6" borderId="27" xfId="0" applyNumberFormat="1" applyFont="1" applyFill="1" applyBorder="1" applyProtection="1"/>
    <xf numFmtId="4" fontId="5" fillId="6" borderId="24" xfId="0" applyNumberFormat="1" applyFont="1" applyFill="1" applyBorder="1" applyProtection="1"/>
    <xf numFmtId="4" fontId="5" fillId="6" borderId="20" xfId="0" applyNumberFormat="1" applyFont="1" applyFill="1" applyBorder="1" applyProtection="1"/>
    <xf numFmtId="4" fontId="3" fillId="0" borderId="62" xfId="0" quotePrefix="1" applyNumberFormat="1" applyFont="1" applyFill="1" applyBorder="1" applyAlignment="1" applyProtection="1">
      <alignment horizontal="center"/>
      <protection locked="0"/>
    </xf>
    <xf numFmtId="4" fontId="3" fillId="0" borderId="63" xfId="0" quotePrefix="1" applyNumberFormat="1" applyFont="1" applyFill="1" applyBorder="1" applyAlignment="1" applyProtection="1">
      <alignment horizontal="center"/>
      <protection locked="0"/>
    </xf>
    <xf numFmtId="4" fontId="3" fillId="0" borderId="64" xfId="0" quotePrefix="1" applyNumberFormat="1" applyFont="1" applyFill="1" applyBorder="1" applyAlignment="1" applyProtection="1">
      <alignment horizontal="center"/>
      <protection locked="0"/>
    </xf>
    <xf numFmtId="4" fontId="3" fillId="0" borderId="52" xfId="0" applyNumberFormat="1" applyFont="1" applyFill="1" applyBorder="1" applyAlignment="1" applyProtection="1">
      <alignment horizontal="center"/>
      <protection locked="0"/>
    </xf>
    <xf numFmtId="4" fontId="3" fillId="0" borderId="55" xfId="0" applyNumberFormat="1" applyFont="1" applyFill="1" applyBorder="1" applyAlignment="1" applyProtection="1">
      <alignment horizontal="center"/>
      <protection locked="0"/>
    </xf>
    <xf numFmtId="4" fontId="3" fillId="0" borderId="56" xfId="0" applyNumberFormat="1" applyFont="1" applyFill="1" applyBorder="1" applyAlignment="1" applyProtection="1">
      <alignment horizontal="center"/>
      <protection locked="0"/>
    </xf>
    <xf numFmtId="4" fontId="3" fillId="6" borderId="51" xfId="0" applyNumberFormat="1" applyFont="1" applyFill="1" applyBorder="1" applyAlignment="1" applyProtection="1">
      <alignment horizontal="center"/>
    </xf>
    <xf numFmtId="4" fontId="3" fillId="6" borderId="49" xfId="0" applyNumberFormat="1" applyFont="1" applyFill="1" applyBorder="1" applyAlignment="1" applyProtection="1">
      <alignment horizontal="center"/>
    </xf>
    <xf numFmtId="4" fontId="5" fillId="2" borderId="67" xfId="0" applyNumberFormat="1" applyFont="1" applyFill="1" applyBorder="1" applyProtection="1"/>
    <xf numFmtId="4" fontId="5" fillId="2" borderId="68" xfId="0" applyNumberFormat="1" applyFont="1" applyFill="1" applyBorder="1" applyProtection="1"/>
    <xf numFmtId="4" fontId="5" fillId="2" borderId="65" xfId="0" applyNumberFormat="1" applyFont="1" applyFill="1" applyBorder="1" applyProtection="1"/>
    <xf numFmtId="1" fontId="3" fillId="0" borderId="16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1" fontId="3" fillId="0" borderId="38" xfId="0" applyNumberFormat="1" applyFont="1" applyFill="1" applyBorder="1" applyAlignment="1" applyProtection="1">
      <alignment horizontal="center"/>
      <protection locked="0"/>
    </xf>
    <xf numFmtId="1" fontId="3" fillId="0" borderId="39" xfId="0" applyNumberFormat="1" applyFont="1" applyFill="1" applyBorder="1" applyAlignment="1" applyProtection="1">
      <alignment horizontal="center"/>
      <protection locked="0"/>
    </xf>
    <xf numFmtId="1" fontId="3" fillId="6" borderId="38" xfId="0" applyNumberFormat="1" applyFont="1" applyFill="1" applyBorder="1" applyAlignment="1" applyProtection="1">
      <alignment horizontal="center"/>
    </xf>
    <xf numFmtId="1" fontId="3" fillId="6" borderId="46" xfId="0" applyNumberFormat="1" applyFont="1" applyFill="1" applyBorder="1" applyAlignment="1" applyProtection="1">
      <alignment horizontal="center"/>
    </xf>
    <xf numFmtId="1" fontId="3" fillId="6" borderId="53" xfId="0" applyNumberFormat="1" applyFont="1" applyFill="1" applyBorder="1" applyAlignment="1" applyProtection="1">
      <alignment horizontal="center"/>
    </xf>
    <xf numFmtId="1" fontId="3" fillId="6" borderId="38" xfId="0" quotePrefix="1" applyNumberFormat="1" applyFont="1" applyFill="1" applyBorder="1" applyAlignment="1" applyProtection="1">
      <alignment horizontal="center"/>
    </xf>
    <xf numFmtId="165" fontId="3" fillId="6" borderId="16" xfId="0" applyNumberFormat="1" applyFont="1" applyFill="1" applyBorder="1" applyProtection="1"/>
    <xf numFmtId="165" fontId="3" fillId="6" borderId="26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wrapText="1" indent="1"/>
      <protection locked="0"/>
    </xf>
    <xf numFmtId="0" fontId="2" fillId="0" borderId="54" xfId="0" applyFont="1" applyFill="1" applyBorder="1" applyAlignment="1" applyProtection="1"/>
    <xf numFmtId="0" fontId="5" fillId="0" borderId="19" xfId="0" applyFont="1" applyFill="1" applyBorder="1" applyAlignment="1" applyProtection="1"/>
    <xf numFmtId="0" fontId="8" fillId="0" borderId="0" xfId="0" applyFont="1" applyAlignment="1" applyProtection="1">
      <alignment horizontal="left"/>
      <protection locked="0"/>
    </xf>
    <xf numFmtId="4" fontId="5" fillId="6" borderId="20" xfId="0" applyNumberFormat="1" applyFont="1" applyFill="1" applyBorder="1" applyProtection="1">
      <protection locked="0"/>
    </xf>
    <xf numFmtId="0" fontId="3" fillId="0" borderId="0" xfId="0" applyFont="1" applyProtection="1"/>
    <xf numFmtId="0" fontId="2" fillId="0" borderId="4" xfId="0" applyFont="1" applyFill="1" applyBorder="1" applyProtection="1">
      <protection locked="0"/>
    </xf>
    <xf numFmtId="164" fontId="5" fillId="6" borderId="20" xfId="0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wrapText="1" indent="1"/>
      <protection locked="0"/>
    </xf>
    <xf numFmtId="4" fontId="3" fillId="6" borderId="61" xfId="0" applyNumberFormat="1" applyFont="1" applyFill="1" applyBorder="1" applyAlignment="1" applyProtection="1">
      <alignment horizontal="center"/>
    </xf>
    <xf numFmtId="39" fontId="3" fillId="0" borderId="0" xfId="0" applyNumberFormat="1" applyFont="1" applyProtection="1"/>
    <xf numFmtId="0" fontId="3" fillId="6" borderId="1" xfId="0" applyFont="1" applyFill="1" applyBorder="1" applyProtection="1"/>
    <xf numFmtId="39" fontId="3" fillId="6" borderId="1" xfId="0" applyNumberFormat="1" applyFont="1" applyFill="1" applyBorder="1" applyProtection="1"/>
    <xf numFmtId="0" fontId="2" fillId="7" borderId="4" xfId="0" applyFont="1" applyFill="1" applyBorder="1" applyProtection="1"/>
    <xf numFmtId="39" fontId="2" fillId="7" borderId="4" xfId="0" applyNumberFormat="1" applyFont="1" applyFill="1" applyBorder="1" applyProtection="1"/>
    <xf numFmtId="0" fontId="3" fillId="0" borderId="9" xfId="0" applyFont="1" applyBorder="1" applyProtection="1"/>
    <xf numFmtId="0" fontId="3" fillId="0" borderId="5" xfId="0" applyFont="1" applyBorder="1" applyProtection="1"/>
    <xf numFmtId="39" fontId="3" fillId="0" borderId="6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39" fontId="3" fillId="0" borderId="12" xfId="0" applyNumberFormat="1" applyFont="1" applyBorder="1" applyProtection="1"/>
    <xf numFmtId="0" fontId="2" fillId="0" borderId="7" xfId="0" applyFont="1" applyBorder="1" applyProtection="1"/>
    <xf numFmtId="0" fontId="3" fillId="0" borderId="8" xfId="0" applyFont="1" applyBorder="1" applyProtection="1"/>
    <xf numFmtId="39" fontId="2" fillId="0" borderId="13" xfId="0" applyNumberFormat="1" applyFont="1" applyBorder="1" applyProtection="1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4" fontId="3" fillId="0" borderId="45" xfId="0" quotePrefix="1" applyNumberFormat="1" applyFont="1" applyFill="1" applyBorder="1" applyAlignment="1" applyProtection="1">
      <alignment horizontal="center"/>
    </xf>
    <xf numFmtId="4" fontId="3" fillId="0" borderId="44" xfId="0" quotePrefix="1" applyNumberFormat="1" applyFont="1" applyFill="1" applyBorder="1" applyAlignment="1" applyProtection="1">
      <alignment horizontal="center"/>
    </xf>
    <xf numFmtId="4" fontId="3" fillId="0" borderId="42" xfId="0" applyNumberFormat="1" applyFont="1" applyFill="1" applyBorder="1" applyAlignment="1" applyProtection="1">
      <alignment horizontal="center"/>
    </xf>
    <xf numFmtId="4" fontId="3" fillId="0" borderId="41" xfId="0" quotePrefix="1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Protection="1"/>
    <xf numFmtId="0" fontId="2" fillId="0" borderId="31" xfId="0" applyFont="1" applyFill="1" applyBorder="1" applyAlignment="1" applyProtection="1"/>
    <xf numFmtId="165" fontId="3" fillId="0" borderId="32" xfId="0" applyNumberFormat="1" applyFont="1" applyFill="1" applyBorder="1" applyProtection="1"/>
    <xf numFmtId="4" fontId="3" fillId="0" borderId="33" xfId="0" applyNumberFormat="1" applyFont="1" applyFill="1" applyBorder="1" applyProtection="1"/>
    <xf numFmtId="4" fontId="3" fillId="6" borderId="72" xfId="0" applyNumberFormat="1" applyFont="1" applyFill="1" applyBorder="1" applyProtection="1"/>
    <xf numFmtId="4" fontId="3" fillId="6" borderId="73" xfId="0" applyNumberFormat="1" applyFont="1" applyFill="1" applyBorder="1" applyProtection="1"/>
    <xf numFmtId="4" fontId="3" fillId="6" borderId="0" xfId="0" applyNumberFormat="1" applyFont="1" applyFill="1" applyBorder="1" applyProtection="1"/>
    <xf numFmtId="1" fontId="3" fillId="6" borderId="74" xfId="0" quotePrefix="1" applyNumberFormat="1" applyFont="1" applyFill="1" applyBorder="1" applyAlignment="1" applyProtection="1">
      <alignment horizontal="center"/>
    </xf>
    <xf numFmtId="4" fontId="3" fillId="6" borderId="75" xfId="0" applyNumberFormat="1" applyFont="1" applyFill="1" applyBorder="1" applyProtection="1"/>
    <xf numFmtId="4" fontId="3" fillId="6" borderId="57" xfId="0" applyNumberFormat="1" applyFont="1" applyFill="1" applyBorder="1" applyProtection="1"/>
    <xf numFmtId="4" fontId="3" fillId="6" borderId="31" xfId="0" applyNumberFormat="1" applyFont="1" applyFill="1" applyBorder="1" applyProtection="1"/>
    <xf numFmtId="1" fontId="3" fillId="0" borderId="3" xfId="0" quotePrefix="1" applyNumberFormat="1" applyFont="1" applyFill="1" applyBorder="1" applyAlignment="1" applyProtection="1">
      <alignment horizontal="center"/>
      <protection locked="0"/>
    </xf>
    <xf numFmtId="4" fontId="5" fillId="7" borderId="78" xfId="0" applyNumberFormat="1" applyFont="1" applyFill="1" applyBorder="1" applyProtection="1"/>
    <xf numFmtId="4" fontId="3" fillId="6" borderId="14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1" fontId="3" fillId="0" borderId="74" xfId="0" quotePrefix="1" applyNumberFormat="1" applyFont="1" applyFill="1" applyBorder="1" applyAlignment="1" applyProtection="1">
      <alignment horizontal="center"/>
      <protection locked="0"/>
    </xf>
    <xf numFmtId="4" fontId="3" fillId="0" borderId="74" xfId="0" applyNumberFormat="1" applyFont="1" applyFill="1" applyBorder="1" applyProtection="1"/>
    <xf numFmtId="4" fontId="3" fillId="0" borderId="74" xfId="0" applyNumberFormat="1" applyFont="1" applyFill="1" applyBorder="1" applyProtection="1">
      <protection locked="0"/>
    </xf>
    <xf numFmtId="4" fontId="3" fillId="6" borderId="9" xfId="0" applyNumberFormat="1" applyFont="1" applyFill="1" applyBorder="1" applyProtection="1"/>
    <xf numFmtId="4" fontId="3" fillId="6" borderId="85" xfId="0" applyNumberFormat="1" applyFont="1" applyFill="1" applyBorder="1" applyProtection="1"/>
    <xf numFmtId="1" fontId="3" fillId="6" borderId="86" xfId="0" quotePrefix="1" applyNumberFormat="1" applyFont="1" applyFill="1" applyBorder="1" applyAlignment="1" applyProtection="1">
      <alignment horizontal="center"/>
    </xf>
    <xf numFmtId="4" fontId="3" fillId="6" borderId="87" xfId="0" applyNumberFormat="1" applyFont="1" applyFill="1" applyBorder="1" applyProtection="1"/>
    <xf numFmtId="4" fontId="3" fillId="6" borderId="86" xfId="0" applyNumberFormat="1" applyFont="1" applyFill="1" applyBorder="1" applyProtection="1"/>
    <xf numFmtId="4" fontId="3" fillId="6" borderId="88" xfId="0" applyNumberFormat="1" applyFont="1" applyFill="1" applyBorder="1" applyProtection="1"/>
    <xf numFmtId="4" fontId="3" fillId="6" borderId="89" xfId="0" applyNumberFormat="1" applyFont="1" applyFill="1" applyBorder="1" applyProtection="1"/>
    <xf numFmtId="4" fontId="5" fillId="7" borderId="90" xfId="0" applyNumberFormat="1" applyFont="1" applyFill="1" applyBorder="1" applyProtection="1"/>
    <xf numFmtId="4" fontId="3" fillId="6" borderId="74" xfId="0" applyNumberFormat="1" applyFont="1" applyFill="1" applyBorder="1" applyProtection="1"/>
    <xf numFmtId="1" fontId="3" fillId="6" borderId="20" xfId="0" quotePrefix="1" applyNumberFormat="1" applyFont="1" applyFill="1" applyBorder="1" applyAlignment="1" applyProtection="1">
      <alignment horizontal="center"/>
    </xf>
    <xf numFmtId="2" fontId="3" fillId="6" borderId="16" xfId="0" quotePrefix="1" applyNumberFormat="1" applyFont="1" applyFill="1" applyBorder="1" applyAlignment="1" applyProtection="1">
      <alignment horizontal="right"/>
    </xf>
    <xf numFmtId="4" fontId="5" fillId="7" borderId="97" xfId="0" applyNumberFormat="1" applyFont="1" applyFill="1" applyBorder="1" applyProtection="1"/>
    <xf numFmtId="4" fontId="5" fillId="7" borderId="1" xfId="0" applyNumberFormat="1" applyFont="1" applyFill="1" applyBorder="1" applyProtection="1"/>
    <xf numFmtId="1" fontId="3" fillId="6" borderId="95" xfId="0" quotePrefix="1" applyNumberFormat="1" applyFont="1" applyFill="1" applyBorder="1" applyAlignment="1" applyProtection="1">
      <alignment horizontal="center"/>
    </xf>
    <xf numFmtId="4" fontId="3" fillId="0" borderId="101" xfId="0" quotePrefix="1" applyNumberFormat="1" applyFont="1" applyFill="1" applyBorder="1" applyAlignment="1" applyProtection="1">
      <alignment horizontal="center"/>
    </xf>
    <xf numFmtId="1" fontId="3" fillId="6" borderId="102" xfId="0" quotePrefix="1" applyNumberFormat="1" applyFont="1" applyFill="1" applyBorder="1" applyAlignment="1" applyProtection="1">
      <alignment horizontal="center"/>
    </xf>
    <xf numFmtId="4" fontId="3" fillId="6" borderId="103" xfId="0" applyNumberFormat="1" applyFont="1" applyFill="1" applyBorder="1" applyProtection="1"/>
    <xf numFmtId="4" fontId="3" fillId="6" borderId="104" xfId="0" applyNumberFormat="1" applyFont="1" applyFill="1" applyBorder="1" applyProtection="1"/>
    <xf numFmtId="4" fontId="5" fillId="7" borderId="105" xfId="0" applyNumberFormat="1" applyFont="1" applyFill="1" applyBorder="1" applyProtection="1"/>
    <xf numFmtId="1" fontId="3" fillId="0" borderId="102" xfId="0" quotePrefix="1" applyNumberFormat="1" applyFont="1" applyFill="1" applyBorder="1" applyAlignment="1" applyProtection="1">
      <alignment horizontal="center"/>
      <protection locked="0"/>
    </xf>
    <xf numFmtId="4" fontId="3" fillId="0" borderId="104" xfId="0" applyNumberFormat="1" applyFont="1" applyFill="1" applyBorder="1" applyProtection="1">
      <protection locked="0"/>
    </xf>
    <xf numFmtId="1" fontId="3" fillId="0" borderId="107" xfId="0" quotePrefix="1" applyNumberFormat="1" applyFont="1" applyFill="1" applyBorder="1" applyAlignment="1" applyProtection="1">
      <alignment horizontal="center"/>
      <protection locked="0"/>
    </xf>
    <xf numFmtId="1" fontId="3" fillId="0" borderId="64" xfId="0" quotePrefix="1" applyNumberFormat="1" applyFont="1" applyFill="1" applyBorder="1" applyAlignment="1" applyProtection="1">
      <alignment horizontal="center"/>
      <protection locked="0"/>
    </xf>
    <xf numFmtId="4" fontId="3" fillId="0" borderId="108" xfId="0" applyNumberFormat="1" applyFont="1" applyFill="1" applyBorder="1" applyProtection="1"/>
    <xf numFmtId="4" fontId="3" fillId="0" borderId="109" xfId="0" applyNumberFormat="1" applyFont="1" applyFill="1" applyBorder="1" applyProtection="1">
      <protection locked="0"/>
    </xf>
    <xf numFmtId="4" fontId="3" fillId="0" borderId="108" xfId="0" applyNumberFormat="1" applyFont="1" applyFill="1" applyBorder="1" applyProtection="1">
      <protection locked="0"/>
    </xf>
    <xf numFmtId="4" fontId="3" fillId="6" borderId="100" xfId="0" applyNumberFormat="1" applyFont="1" applyFill="1" applyBorder="1" applyProtection="1"/>
    <xf numFmtId="4" fontId="3" fillId="0" borderId="103" xfId="0" applyNumberFormat="1" applyFont="1" applyFill="1" applyBorder="1" applyProtection="1">
      <protection locked="0"/>
    </xf>
    <xf numFmtId="4" fontId="3" fillId="0" borderId="111" xfId="0" applyNumberFormat="1" applyFont="1" applyFill="1" applyBorder="1" applyProtection="1"/>
    <xf numFmtId="4" fontId="3" fillId="0" borderId="112" xfId="0" applyNumberFormat="1" applyFont="1" applyFill="1" applyBorder="1" applyProtection="1">
      <protection locked="0"/>
    </xf>
    <xf numFmtId="4" fontId="3" fillId="0" borderId="113" xfId="0" applyNumberFormat="1" applyFont="1" applyFill="1" applyBorder="1" applyProtection="1">
      <protection locked="0"/>
    </xf>
    <xf numFmtId="1" fontId="3" fillId="6" borderId="110" xfId="0" quotePrefix="1" applyNumberFormat="1" applyFont="1" applyFill="1" applyBorder="1" applyAlignment="1" applyProtection="1">
      <alignment horizontal="center"/>
    </xf>
    <xf numFmtId="1" fontId="3" fillId="0" borderId="113" xfId="0" quotePrefix="1" applyNumberFormat="1" applyFont="1" applyFill="1" applyBorder="1" applyAlignment="1" applyProtection="1">
      <alignment horizontal="center"/>
      <protection locked="0"/>
    </xf>
    <xf numFmtId="4" fontId="5" fillId="7" borderId="81" xfId="0" applyNumberFormat="1" applyFont="1" applyFill="1" applyBorder="1" applyProtection="1"/>
    <xf numFmtId="4" fontId="3" fillId="6" borderId="117" xfId="0" applyNumberFormat="1" applyFont="1" applyFill="1" applyBorder="1" applyProtection="1"/>
    <xf numFmtId="4" fontId="3" fillId="6" borderId="114" xfId="0" applyNumberFormat="1" applyFont="1" applyFill="1" applyBorder="1" applyProtection="1"/>
    <xf numFmtId="4" fontId="3" fillId="6" borderId="118" xfId="0" applyNumberFormat="1" applyFont="1" applyFill="1" applyBorder="1" applyProtection="1"/>
    <xf numFmtId="4" fontId="5" fillId="7" borderId="119" xfId="0" applyNumberFormat="1" applyFont="1" applyFill="1" applyBorder="1" applyProtection="1"/>
    <xf numFmtId="4" fontId="3" fillId="0" borderId="115" xfId="0" quotePrefix="1" applyNumberFormat="1" applyFont="1" applyFill="1" applyBorder="1" applyAlignment="1" applyProtection="1">
      <alignment horizontal="center"/>
    </xf>
    <xf numFmtId="1" fontId="3" fillId="0" borderId="122" xfId="0" applyNumberFormat="1" applyFont="1" applyFill="1" applyBorder="1" applyAlignment="1" applyProtection="1">
      <alignment horizontal="center"/>
      <protection locked="0"/>
    </xf>
    <xf numFmtId="1" fontId="3" fillId="0" borderId="113" xfId="0" applyNumberFormat="1" applyFont="1" applyFill="1" applyBorder="1" applyAlignment="1" applyProtection="1">
      <alignment horizontal="center"/>
      <protection locked="0"/>
    </xf>
    <xf numFmtId="1" fontId="3" fillId="6" borderId="124" xfId="0" applyNumberFormat="1" applyFont="1" applyFill="1" applyBorder="1" applyAlignment="1" applyProtection="1">
      <alignment horizontal="center"/>
    </xf>
    <xf numFmtId="4" fontId="3" fillId="6" borderId="120" xfId="0" applyNumberFormat="1" applyFont="1" applyFill="1" applyBorder="1" applyProtection="1"/>
    <xf numFmtId="4" fontId="3" fillId="6" borderId="125" xfId="0" applyNumberFormat="1" applyFont="1" applyFill="1" applyBorder="1" applyProtection="1"/>
    <xf numFmtId="4" fontId="5" fillId="7" borderId="126" xfId="0" applyNumberFormat="1" applyFont="1" applyFill="1" applyBorder="1" applyProtection="1"/>
    <xf numFmtId="1" fontId="3" fillId="6" borderId="124" xfId="0" applyNumberFormat="1" applyFont="1" applyFill="1" applyBorder="1" applyAlignment="1" applyProtection="1">
      <alignment horizontal="center"/>
      <protection locked="0"/>
    </xf>
    <xf numFmtId="4" fontId="3" fillId="6" borderId="125" xfId="0" applyNumberFormat="1" applyFont="1" applyFill="1" applyBorder="1" applyProtection="1">
      <protection locked="0"/>
    </xf>
    <xf numFmtId="4" fontId="3" fillId="6" borderId="127" xfId="0" applyNumberFormat="1" applyFont="1" applyFill="1" applyBorder="1" applyProtection="1">
      <protection locked="0"/>
    </xf>
    <xf numFmtId="1" fontId="3" fillId="6" borderId="120" xfId="0" applyNumberFormat="1" applyFont="1" applyFill="1" applyBorder="1" applyAlignment="1" applyProtection="1">
      <alignment horizontal="center"/>
      <protection locked="0"/>
    </xf>
    <xf numFmtId="4" fontId="3" fillId="6" borderId="128" xfId="0" applyNumberFormat="1" applyFont="1" applyFill="1" applyBorder="1" applyProtection="1">
      <protection locked="0"/>
    </xf>
    <xf numFmtId="4" fontId="3" fillId="6" borderId="129" xfId="0" applyNumberFormat="1" applyFont="1" applyFill="1" applyBorder="1" applyProtection="1"/>
    <xf numFmtId="4" fontId="3" fillId="6" borderId="120" xfId="0" applyNumberFormat="1" applyFont="1" applyFill="1" applyBorder="1" applyProtection="1">
      <protection locked="0"/>
    </xf>
    <xf numFmtId="1" fontId="3" fillId="6" borderId="49" xfId="0" quotePrefix="1" applyNumberFormat="1" applyFont="1" applyFill="1" applyBorder="1" applyAlignment="1" applyProtection="1">
      <alignment horizontal="center"/>
    </xf>
    <xf numFmtId="1" fontId="3" fillId="6" borderId="114" xfId="0" quotePrefix="1" applyNumberFormat="1" applyFont="1" applyFill="1" applyBorder="1" applyAlignment="1" applyProtection="1">
      <alignment horizontal="center"/>
    </xf>
    <xf numFmtId="4" fontId="3" fillId="6" borderId="134" xfId="0" applyNumberFormat="1" applyFont="1" applyFill="1" applyBorder="1" applyProtection="1"/>
    <xf numFmtId="1" fontId="3" fillId="6" borderId="37" xfId="0" quotePrefix="1" applyNumberFormat="1" applyFont="1" applyFill="1" applyBorder="1" applyAlignment="1" applyProtection="1">
      <alignment horizontal="center"/>
    </xf>
    <xf numFmtId="1" fontId="3" fillId="0" borderId="136" xfId="0" quotePrefix="1" applyNumberFormat="1" applyFont="1" applyFill="1" applyBorder="1" applyAlignment="1" applyProtection="1">
      <alignment horizontal="center"/>
      <protection locked="0"/>
    </xf>
    <xf numFmtId="1" fontId="3" fillId="0" borderId="53" xfId="0" quotePrefix="1" applyNumberFormat="1" applyFont="1" applyFill="1" applyBorder="1" applyAlignment="1" applyProtection="1">
      <alignment horizontal="center"/>
      <protection locked="0"/>
    </xf>
    <xf numFmtId="4" fontId="3" fillId="0" borderId="132" xfId="0" quotePrefix="1" applyNumberFormat="1" applyFont="1" applyFill="1" applyBorder="1" applyAlignment="1" applyProtection="1">
      <alignment horizontal="center"/>
    </xf>
    <xf numFmtId="4" fontId="5" fillId="0" borderId="6" xfId="0" quotePrefix="1" applyNumberFormat="1" applyFont="1" applyFill="1" applyBorder="1" applyAlignment="1" applyProtection="1">
      <alignment horizontal="center"/>
    </xf>
    <xf numFmtId="4" fontId="5" fillId="0" borderId="19" xfId="0" applyNumberFormat="1" applyFont="1" applyFill="1" applyBorder="1" applyAlignment="1" applyProtection="1">
      <alignment horizontal="center"/>
    </xf>
    <xf numFmtId="4" fontId="3" fillId="0" borderId="130" xfId="0" quotePrefix="1" applyNumberFormat="1" applyFont="1" applyFill="1" applyBorder="1" applyAlignment="1" applyProtection="1">
      <alignment horizontal="center"/>
    </xf>
    <xf numFmtId="4" fontId="5" fillId="6" borderId="82" xfId="0" applyNumberFormat="1" applyFont="1" applyFill="1" applyBorder="1" applyAlignment="1" applyProtection="1">
      <alignment horizontal="center"/>
    </xf>
    <xf numFmtId="4" fontId="3" fillId="6" borderId="83" xfId="0" quotePrefix="1" applyNumberFormat="1" applyFont="1" applyFill="1" applyBorder="1" applyAlignment="1" applyProtection="1">
      <alignment horizontal="center"/>
    </xf>
    <xf numFmtId="4" fontId="3" fillId="6" borderId="86" xfId="0" quotePrefix="1" applyNumberFormat="1" applyFont="1" applyFill="1" applyBorder="1" applyAlignment="1" applyProtection="1">
      <alignment horizontal="center"/>
    </xf>
    <xf numFmtId="1" fontId="3" fillId="6" borderId="135" xfId="0" quotePrefix="1" applyNumberFormat="1" applyFont="1" applyFill="1" applyBorder="1" applyAlignment="1" applyProtection="1">
      <alignment horizontal="center"/>
    </xf>
    <xf numFmtId="4" fontId="3" fillId="6" borderId="92" xfId="0" applyNumberFormat="1" applyFont="1" applyFill="1" applyBorder="1" applyProtection="1"/>
    <xf numFmtId="4" fontId="3" fillId="0" borderId="93" xfId="0" quotePrefix="1" applyNumberFormat="1" applyFont="1" applyFill="1" applyBorder="1" applyAlignment="1" applyProtection="1">
      <alignment horizontal="center"/>
    </xf>
    <xf numFmtId="4" fontId="3" fillId="0" borderId="84" xfId="0" quotePrefix="1" applyNumberFormat="1" applyFont="1" applyFill="1" applyBorder="1" applyAlignment="1" applyProtection="1">
      <alignment horizontal="center"/>
    </xf>
    <xf numFmtId="4" fontId="2" fillId="6" borderId="48" xfId="0" quotePrefix="1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protection locked="0"/>
    </xf>
    <xf numFmtId="0" fontId="15" fillId="0" borderId="0" xfId="0" applyFont="1" applyFill="1" applyProtection="1">
      <protection locked="0"/>
    </xf>
    <xf numFmtId="4" fontId="3" fillId="0" borderId="74" xfId="0" applyNumberFormat="1" applyFont="1" applyFill="1" applyBorder="1" applyAlignment="1" applyProtection="1">
      <alignment horizontal="center"/>
      <protection locked="0"/>
    </xf>
    <xf numFmtId="4" fontId="3" fillId="0" borderId="139" xfId="0" quotePrefix="1" applyNumberFormat="1" applyFont="1" applyFill="1" applyBorder="1" applyAlignment="1" applyProtection="1">
      <alignment horizontal="center"/>
      <protection locked="0"/>
    </xf>
    <xf numFmtId="4" fontId="3" fillId="0" borderId="140" xfId="0" applyNumberFormat="1" applyFont="1" applyFill="1" applyBorder="1" applyAlignment="1" applyProtection="1">
      <alignment horizontal="center"/>
      <protection locked="0"/>
    </xf>
    <xf numFmtId="4" fontId="3" fillId="0" borderId="94" xfId="0" applyNumberFormat="1" applyFont="1" applyFill="1" applyBorder="1" applyProtection="1">
      <protection locked="0"/>
    </xf>
    <xf numFmtId="4" fontId="3" fillId="0" borderId="141" xfId="0" applyNumberFormat="1" applyFont="1" applyFill="1" applyBorder="1" applyProtection="1">
      <protection locked="0"/>
    </xf>
    <xf numFmtId="4" fontId="3" fillId="0" borderId="142" xfId="0" applyNumberFormat="1" applyFont="1" applyFill="1" applyBorder="1" applyProtection="1">
      <protection locked="0"/>
    </xf>
    <xf numFmtId="4" fontId="3" fillId="0" borderId="94" xfId="0" quotePrefix="1" applyNumberFormat="1" applyFont="1" applyFill="1" applyBorder="1" applyAlignment="1" applyProtection="1">
      <alignment horizontal="center"/>
      <protection locked="0"/>
    </xf>
    <xf numFmtId="4" fontId="3" fillId="6" borderId="4" xfId="0" applyNumberFormat="1" applyFont="1" applyFill="1" applyBorder="1" applyAlignment="1" applyProtection="1">
      <alignment horizontal="center"/>
    </xf>
    <xf numFmtId="4" fontId="3" fillId="6" borderId="54" xfId="0" applyNumberFormat="1" applyFont="1" applyFill="1" applyBorder="1" applyAlignment="1" applyProtection="1">
      <alignment horizontal="center"/>
    </xf>
    <xf numFmtId="4" fontId="3" fillId="6" borderId="0" xfId="0" applyNumberFormat="1" applyFont="1" applyFill="1" applyBorder="1" applyAlignment="1" applyProtection="1">
      <alignment horizontal="center"/>
    </xf>
    <xf numFmtId="4" fontId="5" fillId="2" borderId="121" xfId="0" applyNumberFormat="1" applyFont="1" applyFill="1" applyBorder="1" applyProtection="1"/>
    <xf numFmtId="4" fontId="3" fillId="0" borderId="86" xfId="0" applyNumberFormat="1" applyFont="1" applyFill="1" applyBorder="1" applyAlignment="1" applyProtection="1">
      <alignment horizontal="center"/>
      <protection locked="0"/>
    </xf>
    <xf numFmtId="4" fontId="3" fillId="6" borderId="143" xfId="0" applyNumberFormat="1" applyFont="1" applyFill="1" applyBorder="1" applyAlignment="1" applyProtection="1">
      <alignment horizontal="center"/>
      <protection locked="0"/>
    </xf>
    <xf numFmtId="4" fontId="3" fillId="6" borderId="118" xfId="0" applyNumberFormat="1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</xf>
    <xf numFmtId="4" fontId="3" fillId="0" borderId="98" xfId="0" applyNumberFormat="1" applyFont="1" applyFill="1" applyBorder="1" applyAlignment="1" applyProtection="1">
      <alignment horizontal="center"/>
    </xf>
    <xf numFmtId="4" fontId="3" fillId="0" borderId="116" xfId="0" applyNumberFormat="1" applyFont="1" applyFill="1" applyBorder="1" applyAlignment="1" applyProtection="1">
      <alignment horizontal="center"/>
    </xf>
    <xf numFmtId="4" fontId="5" fillId="6" borderId="126" xfId="0" applyNumberFormat="1" applyFont="1" applyFill="1" applyBorder="1" applyProtection="1"/>
    <xf numFmtId="4" fontId="3" fillId="6" borderId="114" xfId="0" applyNumberFormat="1" applyFont="1" applyFill="1" applyBorder="1" applyAlignment="1" applyProtection="1">
      <alignment horizontal="center"/>
    </xf>
    <xf numFmtId="4" fontId="3" fillId="6" borderId="118" xfId="0" applyNumberFormat="1" applyFont="1" applyFill="1" applyBorder="1" applyAlignment="1" applyProtection="1">
      <alignment horizontal="center"/>
    </xf>
    <xf numFmtId="4" fontId="3" fillId="0" borderId="114" xfId="0" applyNumberFormat="1" applyFont="1" applyBorder="1" applyProtection="1"/>
    <xf numFmtId="4" fontId="5" fillId="2" borderId="144" xfId="0" applyNumberFormat="1" applyFont="1" applyFill="1" applyBorder="1" applyProtection="1"/>
    <xf numFmtId="4" fontId="5" fillId="6" borderId="97" xfId="0" applyNumberFormat="1" applyFont="1" applyFill="1" applyBorder="1" applyProtection="1"/>
    <xf numFmtId="4" fontId="3" fillId="0" borderId="94" xfId="0" applyNumberFormat="1" applyFont="1" applyFill="1" applyBorder="1" applyProtection="1"/>
    <xf numFmtId="4" fontId="5" fillId="7" borderId="99" xfId="0" applyNumberFormat="1" applyFont="1" applyFill="1" applyBorder="1" applyProtection="1"/>
    <xf numFmtId="4" fontId="3" fillId="0" borderId="94" xfId="0" applyNumberFormat="1" applyFont="1" applyBorder="1" applyProtection="1"/>
    <xf numFmtId="4" fontId="3" fillId="0" borderId="0" xfId="0" applyNumberFormat="1" applyFont="1" applyBorder="1" applyProtection="1"/>
    <xf numFmtId="4" fontId="5" fillId="2" borderId="137" xfId="0" applyNumberFormat="1" applyFont="1" applyFill="1" applyBorder="1" applyProtection="1"/>
    <xf numFmtId="4" fontId="5" fillId="2" borderId="131" xfId="0" applyNumberFormat="1" applyFont="1" applyFill="1" applyBorder="1" applyProtection="1"/>
    <xf numFmtId="4" fontId="5" fillId="2" borderId="138" xfId="0" applyNumberFormat="1" applyFont="1" applyFill="1" applyBorder="1" applyProtection="1"/>
    <xf numFmtId="4" fontId="3" fillId="0" borderId="0" xfId="0" quotePrefix="1" applyNumberFormat="1" applyFont="1" applyFill="1" applyBorder="1" applyAlignment="1" applyProtection="1">
      <alignment horizontal="center"/>
      <protection locked="0"/>
    </xf>
    <xf numFmtId="4" fontId="3" fillId="0" borderId="0" xfId="0" quotePrefix="1" applyNumberFormat="1" applyFont="1" applyProtection="1">
      <protection locked="0"/>
    </xf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2" xfId="0" applyFont="1" applyBorder="1" applyProtection="1"/>
    <xf numFmtId="39" fontId="3" fillId="0" borderId="2" xfId="0" applyNumberFormat="1" applyFont="1" applyBorder="1" applyProtection="1"/>
    <xf numFmtId="0" fontId="3" fillId="0" borderId="0" xfId="0" applyFont="1" applyFill="1" applyProtection="1"/>
    <xf numFmtId="39" fontId="3" fillId="0" borderId="0" xfId="0" applyNumberFormat="1" applyFont="1" applyFill="1" applyProtection="1"/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39" fontId="3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Protection="1">
      <protection locked="0"/>
    </xf>
    <xf numFmtId="0" fontId="3" fillId="0" borderId="2" xfId="0" applyFont="1" applyFill="1" applyBorder="1" applyProtection="1"/>
    <xf numFmtId="39" fontId="3" fillId="0" borderId="2" xfId="0" applyNumberFormat="1" applyFont="1" applyFill="1" applyBorder="1" applyProtection="1"/>
    <xf numFmtId="165" fontId="5" fillId="7" borderId="19" xfId="0" applyNumberFormat="1" applyFont="1" applyFill="1" applyBorder="1" applyProtection="1"/>
    <xf numFmtId="165" fontId="5" fillId="7" borderId="35" xfId="0" applyNumberFormat="1" applyFont="1" applyFill="1" applyBorder="1" applyProtection="1"/>
    <xf numFmtId="165" fontId="5" fillId="7" borderId="90" xfId="0" applyNumberFormat="1" applyFont="1" applyFill="1" applyBorder="1" applyProtection="1"/>
    <xf numFmtId="4" fontId="5" fillId="0" borderId="146" xfId="0" quotePrefix="1" applyNumberFormat="1" applyFont="1" applyFill="1" applyBorder="1" applyAlignment="1" applyProtection="1">
      <alignment horizontal="center"/>
    </xf>
    <xf numFmtId="4" fontId="3" fillId="6" borderId="147" xfId="0" applyNumberFormat="1" applyFont="1" applyFill="1" applyBorder="1" applyProtection="1"/>
    <xf numFmtId="165" fontId="5" fillId="7" borderId="81" xfId="0" applyNumberFormat="1" applyFont="1" applyFill="1" applyBorder="1" applyProtection="1"/>
    <xf numFmtId="165" fontId="5" fillId="7" borderId="24" xfId="0" applyNumberFormat="1" applyFont="1" applyFill="1" applyBorder="1" applyProtection="1"/>
    <xf numFmtId="165" fontId="5" fillId="7" borderId="105" xfId="0" applyNumberFormat="1" applyFont="1" applyFill="1" applyBorder="1" applyProtection="1"/>
    <xf numFmtId="164" fontId="5" fillId="0" borderId="0" xfId="0" applyNumberFormat="1" applyFont="1" applyFill="1" applyBorder="1" applyProtection="1"/>
    <xf numFmtId="4" fontId="5" fillId="0" borderId="0" xfId="0" applyNumberFormat="1" applyFont="1" applyFill="1" applyBorder="1" applyProtection="1"/>
    <xf numFmtId="164" fontId="5" fillId="7" borderId="148" xfId="0" applyNumberFormat="1" applyFont="1" applyFill="1" applyBorder="1" applyProtection="1"/>
    <xf numFmtId="4" fontId="2" fillId="6" borderId="153" xfId="0" applyNumberFormat="1" applyFont="1" applyFill="1" applyBorder="1" applyAlignment="1" applyProtection="1">
      <alignment horizontal="center"/>
    </xf>
    <xf numFmtId="4" fontId="3" fillId="0" borderId="100" xfId="0" quotePrefix="1" applyNumberFormat="1" applyFont="1" applyFill="1" applyBorder="1" applyAlignment="1" applyProtection="1">
      <alignment horizontal="center"/>
    </xf>
    <xf numFmtId="4" fontId="3" fillId="0" borderId="147" xfId="0" quotePrefix="1" applyNumberFormat="1" applyFont="1" applyFill="1" applyBorder="1" applyAlignment="1" applyProtection="1">
      <alignment horizontal="center"/>
    </xf>
    <xf numFmtId="4" fontId="3" fillId="0" borderId="155" xfId="0" quotePrefix="1" applyNumberFormat="1" applyFont="1" applyFill="1" applyBorder="1" applyAlignment="1" applyProtection="1">
      <alignment horizontal="center"/>
    </xf>
    <xf numFmtId="4" fontId="2" fillId="6" borderId="156" xfId="0" quotePrefix="1" applyNumberFormat="1" applyFont="1" applyFill="1" applyBorder="1" applyAlignment="1" applyProtection="1">
      <alignment horizontal="center"/>
    </xf>
    <xf numFmtId="4" fontId="3" fillId="6" borderId="106" xfId="0" applyNumberFormat="1" applyFont="1" applyFill="1" applyBorder="1" applyProtection="1"/>
    <xf numFmtId="4" fontId="3" fillId="6" borderId="76" xfId="0" applyNumberFormat="1" applyFont="1" applyFill="1" applyBorder="1" applyProtection="1"/>
    <xf numFmtId="4" fontId="3" fillId="6" borderId="36" xfId="0" applyNumberFormat="1" applyFont="1" applyFill="1" applyBorder="1" applyProtection="1"/>
    <xf numFmtId="1" fontId="3" fillId="6" borderId="136" xfId="0" applyNumberFormat="1" applyFont="1" applyFill="1" applyBorder="1" applyAlignment="1" applyProtection="1">
      <alignment horizontal="center"/>
    </xf>
    <xf numFmtId="1" fontId="3" fillId="6" borderId="79" xfId="0" applyNumberFormat="1" applyFont="1" applyFill="1" applyBorder="1" applyAlignment="1" applyProtection="1">
      <alignment horizontal="center"/>
    </xf>
    <xf numFmtId="164" fontId="5" fillId="6" borderId="149" xfId="0" applyNumberFormat="1" applyFont="1" applyFill="1" applyBorder="1" applyProtection="1"/>
    <xf numFmtId="164" fontId="5" fillId="6" borderId="152" xfId="0" applyNumberFormat="1" applyFont="1" applyFill="1" applyBorder="1" applyProtection="1"/>
    <xf numFmtId="4" fontId="3" fillId="0" borderId="0" xfId="0" applyNumberFormat="1" applyFont="1" applyProtection="1"/>
    <xf numFmtId="0" fontId="5" fillId="7" borderId="1" xfId="0" applyFont="1" applyFill="1" applyBorder="1" applyAlignment="1" applyProtection="1"/>
    <xf numFmtId="0" fontId="3" fillId="0" borderId="1" xfId="0" applyFont="1" applyFill="1" applyBorder="1" applyProtection="1"/>
    <xf numFmtId="0" fontId="5" fillId="0" borderId="20" xfId="0" applyFont="1" applyFill="1" applyBorder="1" applyAlignment="1" applyProtection="1">
      <alignment horizontal="center"/>
    </xf>
    <xf numFmtId="4" fontId="5" fillId="0" borderId="2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5" fillId="0" borderId="16" xfId="0" applyFont="1" applyBorder="1" applyAlignment="1" applyProtection="1">
      <alignment horizontal="center" vertical="center"/>
    </xf>
    <xf numFmtId="4" fontId="5" fillId="6" borderId="86" xfId="0" applyNumberFormat="1" applyFont="1" applyFill="1" applyBorder="1" applyAlignment="1" applyProtection="1">
      <alignment horizontal="center"/>
    </xf>
    <xf numFmtId="0" fontId="2" fillId="0" borderId="40" xfId="0" applyFont="1" applyFill="1" applyBorder="1" applyProtection="1"/>
    <xf numFmtId="0" fontId="5" fillId="0" borderId="60" xfId="0" applyFont="1" applyFill="1" applyBorder="1" applyAlignment="1" applyProtection="1">
      <alignment horizontal="center"/>
    </xf>
    <xf numFmtId="4" fontId="3" fillId="6" borderId="116" xfId="0" applyNumberFormat="1" applyFont="1" applyFill="1" applyBorder="1" applyAlignment="1" applyProtection="1">
      <alignment horizontal="center"/>
    </xf>
    <xf numFmtId="4" fontId="3" fillId="0" borderId="83" xfId="0" quotePrefix="1" applyNumberFormat="1" applyFont="1" applyFill="1" applyBorder="1" applyAlignment="1" applyProtection="1">
      <alignment horizontal="center"/>
    </xf>
    <xf numFmtId="4" fontId="3" fillId="6" borderId="115" xfId="0" quotePrefix="1" applyNumberFormat="1" applyFont="1" applyFill="1" applyBorder="1" applyAlignment="1" applyProtection="1">
      <alignment horizontal="center"/>
    </xf>
    <xf numFmtId="4" fontId="3" fillId="0" borderId="50" xfId="0" quotePrefix="1" applyNumberFormat="1" applyFont="1" applyFill="1" applyBorder="1" applyAlignment="1" applyProtection="1">
      <alignment horizontal="center"/>
    </xf>
    <xf numFmtId="4" fontId="5" fillId="6" borderId="114" xfId="0" applyNumberFormat="1" applyFont="1" applyFill="1" applyBorder="1" applyAlignment="1" applyProtection="1">
      <alignment horizontal="center"/>
    </xf>
    <xf numFmtId="4" fontId="3" fillId="6" borderId="133" xfId="0" quotePrefix="1" applyNumberFormat="1" applyFont="1" applyFill="1" applyBorder="1" applyAlignment="1" applyProtection="1">
      <alignment horizontal="center"/>
    </xf>
    <xf numFmtId="1" fontId="2" fillId="0" borderId="37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" fontId="3" fillId="0" borderId="49" xfId="0" quotePrefix="1" applyNumberFormat="1" applyFont="1" applyFill="1" applyBorder="1" applyAlignment="1" applyProtection="1">
      <alignment horizontal="center"/>
    </xf>
    <xf numFmtId="0" fontId="3" fillId="0" borderId="54" xfId="0" applyFont="1" applyFill="1" applyBorder="1" applyAlignment="1" applyProtection="1"/>
    <xf numFmtId="0" fontId="3" fillId="0" borderId="25" xfId="0" applyFont="1" applyFill="1" applyBorder="1" applyAlignment="1" applyProtection="1"/>
    <xf numFmtId="0" fontId="3" fillId="0" borderId="31" xfId="0" applyFont="1" applyFill="1" applyBorder="1" applyAlignment="1" applyProtection="1"/>
    <xf numFmtId="0" fontId="2" fillId="6" borderId="57" xfId="0" applyFont="1" applyFill="1" applyBorder="1" applyAlignment="1" applyProtection="1"/>
    <xf numFmtId="4" fontId="3" fillId="6" borderId="98" xfId="0" applyNumberFormat="1" applyFont="1" applyFill="1" applyBorder="1" applyAlignment="1" applyProtection="1">
      <alignment horizontal="center"/>
    </xf>
    <xf numFmtId="4" fontId="3" fillId="0" borderId="58" xfId="0" quotePrefix="1" applyNumberFormat="1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/>
    <xf numFmtId="0" fontId="5" fillId="7" borderId="0" xfId="0" applyFont="1" applyFill="1" applyBorder="1" applyAlignment="1" applyProtection="1"/>
    <xf numFmtId="0" fontId="5" fillId="7" borderId="148" xfId="0" applyFont="1" applyFill="1" applyBorder="1" applyAlignment="1" applyProtection="1">
      <alignment wrapText="1"/>
    </xf>
    <xf numFmtId="4" fontId="3" fillId="0" borderId="0" xfId="0" applyNumberFormat="1" applyFont="1" applyFill="1" applyProtection="1"/>
    <xf numFmtId="4" fontId="3" fillId="0" borderId="0" xfId="0" applyNumberFormat="1" applyFont="1" applyFill="1" applyBorder="1" applyProtection="1"/>
    <xf numFmtId="0" fontId="5" fillId="0" borderId="0" xfId="0" applyFont="1" applyFill="1" applyProtection="1"/>
    <xf numFmtId="4" fontId="3" fillId="0" borderId="80" xfId="0" applyNumberFormat="1" applyFont="1" applyFill="1" applyBorder="1" applyProtection="1"/>
    <xf numFmtId="4" fontId="3" fillId="0" borderId="80" xfId="0" applyNumberFormat="1" applyFont="1" applyBorder="1" applyProtection="1"/>
    <xf numFmtId="0" fontId="3" fillId="0" borderId="20" xfId="0" applyFont="1" applyFill="1" applyBorder="1" applyAlignment="1" applyProtection="1">
      <alignment horizontal="center"/>
    </xf>
    <xf numFmtId="1" fontId="3" fillId="0" borderId="0" xfId="0" applyNumberFormat="1" applyFont="1" applyProtection="1"/>
    <xf numFmtId="0" fontId="2" fillId="0" borderId="0" xfId="0" applyFont="1" applyFill="1" applyBorder="1" applyAlignment="1" applyProtection="1"/>
    <xf numFmtId="0" fontId="2" fillId="3" borderId="25" xfId="0" applyFont="1" applyFill="1" applyBorder="1" applyAlignment="1" applyProtection="1">
      <alignment wrapText="1"/>
    </xf>
    <xf numFmtId="0" fontId="5" fillId="7" borderId="19" xfId="0" applyFont="1" applyFill="1" applyBorder="1" applyAlignment="1" applyProtection="1"/>
    <xf numFmtId="164" fontId="5" fillId="6" borderId="149" xfId="0" applyNumberFormat="1" applyFont="1" applyFill="1" applyBorder="1" applyProtection="1">
      <protection locked="0"/>
    </xf>
    <xf numFmtId="164" fontId="5" fillId="0" borderId="148" xfId="0" applyNumberFormat="1" applyFont="1" applyFill="1" applyBorder="1" applyProtection="1">
      <protection locked="0"/>
    </xf>
    <xf numFmtId="164" fontId="5" fillId="0" borderId="150" xfId="0" applyNumberFormat="1" applyFont="1" applyFill="1" applyBorder="1" applyProtection="1">
      <protection locked="0"/>
    </xf>
    <xf numFmtId="164" fontId="5" fillId="0" borderId="151" xfId="0" applyNumberFormat="1" applyFont="1" applyFill="1" applyBorder="1" applyProtection="1">
      <protection locked="0"/>
    </xf>
    <xf numFmtId="164" fontId="5" fillId="0" borderId="152" xfId="0" applyNumberFormat="1" applyFont="1" applyFill="1" applyBorder="1" applyProtection="1">
      <protection locked="0"/>
    </xf>
    <xf numFmtId="4" fontId="3" fillId="0" borderId="111" xfId="0" applyNumberFormat="1" applyFont="1" applyFill="1" applyBorder="1" applyProtection="1">
      <protection locked="0"/>
    </xf>
    <xf numFmtId="4" fontId="3" fillId="6" borderId="127" xfId="0" applyNumberFormat="1" applyFont="1" applyFill="1" applyBorder="1" applyProtection="1"/>
    <xf numFmtId="0" fontId="0" fillId="0" borderId="131" xfId="0" applyBorder="1" applyProtection="1">
      <protection locked="0"/>
    </xf>
    <xf numFmtId="0" fontId="10" fillId="0" borderId="0" xfId="0" applyFont="1" applyFill="1" applyAlignment="1" applyProtection="1">
      <alignment vertical="top"/>
      <protection locked="0"/>
    </xf>
    <xf numFmtId="1" fontId="3" fillId="6" borderId="135" xfId="0" applyNumberFormat="1" applyFont="1" applyFill="1" applyBorder="1" applyAlignment="1" applyProtection="1">
      <alignment horizontal="center"/>
    </xf>
    <xf numFmtId="4" fontId="3" fillId="6" borderId="157" xfId="0" applyNumberFormat="1" applyFont="1" applyFill="1" applyBorder="1" applyProtection="1"/>
    <xf numFmtId="4" fontId="5" fillId="0" borderId="0" xfId="0" quotePrefix="1" applyNumberFormat="1" applyFont="1" applyFill="1" applyBorder="1" applyAlignment="1" applyProtection="1">
      <alignment horizontal="center"/>
    </xf>
    <xf numFmtId="4" fontId="3" fillId="0" borderId="158" xfId="0" quotePrefix="1" applyNumberFormat="1" applyFont="1" applyFill="1" applyBorder="1" applyAlignment="1" applyProtection="1">
      <alignment horizontal="center"/>
    </xf>
    <xf numFmtId="1" fontId="3" fillId="0" borderId="0" xfId="0" quotePrefix="1" applyNumberFormat="1" applyFont="1" applyFill="1" applyBorder="1" applyAlignment="1" applyProtection="1">
      <alignment horizontal="center"/>
      <protection locked="0"/>
    </xf>
    <xf numFmtId="4" fontId="5" fillId="7" borderId="159" xfId="0" applyNumberFormat="1" applyFont="1" applyFill="1" applyBorder="1" applyProtection="1"/>
    <xf numFmtId="164" fontId="5" fillId="0" borderId="160" xfId="0" applyNumberFormat="1" applyFont="1" applyFill="1" applyBorder="1" applyProtection="1">
      <protection locked="0"/>
    </xf>
    <xf numFmtId="4" fontId="3" fillId="0" borderId="161" xfId="0" quotePrefix="1" applyNumberFormat="1" applyFont="1" applyFill="1" applyBorder="1" applyAlignment="1" applyProtection="1">
      <alignment horizontal="center"/>
    </xf>
    <xf numFmtId="1" fontId="3" fillId="6" borderId="162" xfId="0" applyNumberFormat="1" applyFont="1" applyFill="1" applyBorder="1" applyAlignment="1" applyProtection="1">
      <alignment horizontal="center"/>
    </xf>
    <xf numFmtId="4" fontId="3" fillId="0" borderId="163" xfId="0" quotePrefix="1" applyNumberFormat="1" applyFont="1" applyFill="1" applyBorder="1" applyAlignment="1" applyProtection="1">
      <alignment horizontal="center"/>
    </xf>
    <xf numFmtId="4" fontId="3" fillId="6" borderId="164" xfId="0" applyNumberFormat="1" applyFont="1" applyFill="1" applyBorder="1" applyProtection="1"/>
    <xf numFmtId="1" fontId="3" fillId="6" borderId="56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" fontId="5" fillId="0" borderId="6" xfId="0" quotePrefix="1" applyNumberFormat="1" applyFont="1" applyFill="1" applyBorder="1" applyAlignment="1" applyProtection="1">
      <alignment horizontal="center" wrapText="1"/>
    </xf>
    <xf numFmtId="4" fontId="5" fillId="0" borderId="43" xfId="0" quotePrefix="1" applyNumberFormat="1" applyFont="1" applyFill="1" applyBorder="1" applyAlignment="1" applyProtection="1">
      <alignment horizontal="center" wrapText="1"/>
    </xf>
    <xf numFmtId="4" fontId="5" fillId="6" borderId="86" xfId="0" applyNumberFormat="1" applyFont="1" applyFill="1" applyBorder="1" applyAlignment="1" applyProtection="1">
      <alignment horizontal="center" wrapText="1"/>
    </xf>
    <xf numFmtId="4" fontId="5" fillId="6" borderId="82" xfId="0" applyNumberFormat="1" applyFont="1" applyFill="1" applyBorder="1" applyAlignment="1" applyProtection="1">
      <alignment horizontal="center" wrapText="1"/>
    </xf>
    <xf numFmtId="4" fontId="5" fillId="0" borderId="0" xfId="0" quotePrefix="1" applyNumberFormat="1" applyFont="1" applyFill="1" applyBorder="1" applyAlignment="1" applyProtection="1">
      <alignment horizontal="center" wrapText="1"/>
    </xf>
    <xf numFmtId="4" fontId="5" fillId="6" borderId="114" xfId="0" applyNumberFormat="1" applyFont="1" applyFill="1" applyBorder="1" applyAlignment="1" applyProtection="1">
      <alignment horizontal="center" wrapText="1"/>
    </xf>
    <xf numFmtId="4" fontId="5" fillId="6" borderId="165" xfId="0" applyNumberFormat="1" applyFont="1" applyFill="1" applyBorder="1" applyAlignment="1" applyProtection="1">
      <alignment horizontal="center" wrapText="1"/>
    </xf>
    <xf numFmtId="4" fontId="5" fillId="0" borderId="49" xfId="0" quotePrefix="1" applyNumberFormat="1" applyFont="1" applyFill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center" vertical="center" wrapText="1"/>
    </xf>
    <xf numFmtId="4" fontId="5" fillId="6" borderId="74" xfId="0" applyNumberFormat="1" applyFont="1" applyFill="1" applyBorder="1" applyAlignment="1" applyProtection="1">
      <alignment horizontal="center" wrapText="1"/>
    </xf>
    <xf numFmtId="4" fontId="5" fillId="0" borderId="145" xfId="0" quotePrefix="1" applyNumberFormat="1" applyFont="1" applyFill="1" applyBorder="1" applyAlignment="1" applyProtection="1">
      <alignment horizontal="center" wrapText="1"/>
    </xf>
    <xf numFmtId="4" fontId="5" fillId="0" borderId="131" xfId="0" quotePrefix="1" applyNumberFormat="1" applyFont="1" applyFill="1" applyBorder="1" applyAlignment="1" applyProtection="1">
      <alignment horizontal="center" wrapText="1"/>
    </xf>
    <xf numFmtId="4" fontId="5" fillId="0" borderId="113" xfId="0" quotePrefix="1" applyNumberFormat="1" applyFont="1" applyFill="1" applyBorder="1" applyAlignment="1" applyProtection="1">
      <alignment horizontal="center" wrapText="1"/>
    </xf>
    <xf numFmtId="4" fontId="5" fillId="0" borderId="3" xfId="0" quotePrefix="1" applyNumberFormat="1" applyFont="1" applyFill="1" applyBorder="1" applyAlignment="1" applyProtection="1">
      <alignment horizontal="center" wrapText="1"/>
    </xf>
    <xf numFmtId="4" fontId="5" fillId="0" borderId="59" xfId="0" quotePrefix="1" applyNumberFormat="1" applyFont="1" applyFill="1" applyBorder="1" applyAlignment="1" applyProtection="1">
      <alignment horizontal="center" wrapText="1"/>
    </xf>
    <xf numFmtId="4" fontId="5" fillId="6" borderId="49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4" fontId="5" fillId="6" borderId="66" xfId="0" applyNumberFormat="1" applyFont="1" applyFill="1" applyBorder="1" applyAlignment="1" applyProtection="1">
      <alignment horizontal="center" wrapText="1"/>
    </xf>
    <xf numFmtId="4" fontId="3" fillId="6" borderId="161" xfId="0" applyNumberFormat="1" applyFont="1" applyFill="1" applyBorder="1" applyProtection="1"/>
    <xf numFmtId="4" fontId="3" fillId="6" borderId="166" xfId="0" applyNumberFormat="1" applyFont="1" applyFill="1" applyBorder="1" applyProtection="1"/>
    <xf numFmtId="4" fontId="3" fillId="6" borderId="167" xfId="0" applyNumberFormat="1" applyFont="1" applyFill="1" applyBorder="1" applyProtection="1"/>
    <xf numFmtId="0" fontId="3" fillId="0" borderId="16" xfId="0" applyFont="1" applyFill="1" applyBorder="1" applyAlignment="1" applyProtection="1">
      <alignment horizontal="center" wrapText="1"/>
    </xf>
    <xf numFmtId="4" fontId="3" fillId="0" borderId="6" xfId="0" quotePrefix="1" applyNumberFormat="1" applyFont="1" applyFill="1" applyBorder="1" applyAlignment="1" applyProtection="1">
      <alignment horizontal="center" wrapText="1"/>
    </xf>
    <xf numFmtId="4" fontId="2" fillId="6" borderId="154" xfId="0" applyNumberFormat="1" applyFont="1" applyFill="1" applyBorder="1" applyAlignment="1" applyProtection="1">
      <alignment horizontal="center" wrapText="1"/>
    </xf>
    <xf numFmtId="4" fontId="3" fillId="0" borderId="145" xfId="0" quotePrefix="1" applyNumberFormat="1" applyFont="1" applyFill="1" applyBorder="1" applyAlignment="1" applyProtection="1">
      <alignment horizontal="center" wrapText="1"/>
    </xf>
    <xf numFmtId="4" fontId="3" fillId="0" borderId="131" xfId="0" quotePrefix="1" applyNumberFormat="1" applyFont="1" applyFill="1" applyBorder="1" applyAlignment="1" applyProtection="1">
      <alignment horizontal="center" wrapText="1"/>
    </xf>
    <xf numFmtId="4" fontId="3" fillId="0" borderId="43" xfId="0" quotePrefix="1" applyNumberFormat="1" applyFont="1" applyFill="1" applyBorder="1" applyAlignment="1" applyProtection="1">
      <alignment horizontal="center" wrapText="1"/>
    </xf>
    <xf numFmtId="4" fontId="2" fillId="6" borderId="18" xfId="0" quotePrefix="1" applyNumberFormat="1" applyFont="1" applyFill="1" applyBorder="1" applyAlignment="1" applyProtection="1">
      <alignment horizontal="center" wrapText="1"/>
    </xf>
    <xf numFmtId="4" fontId="3" fillId="0" borderId="103" xfId="0" quotePrefix="1" applyNumberFormat="1" applyFont="1" applyFill="1" applyBorder="1" applyAlignment="1" applyProtection="1">
      <alignment horizontal="center" wrapText="1"/>
    </xf>
    <xf numFmtId="4" fontId="3" fillId="0" borderId="59" xfId="0" quotePrefix="1" applyNumberFormat="1" applyFont="1" applyFill="1" applyBorder="1" applyAlignment="1" applyProtection="1">
      <alignment horizontal="center" wrapText="1"/>
    </xf>
    <xf numFmtId="4" fontId="3" fillId="0" borderId="161" xfId="0" quotePrefix="1" applyNumberFormat="1" applyFont="1" applyFill="1" applyBorder="1" applyAlignment="1" applyProtection="1">
      <alignment horizontal="center" wrapText="1"/>
    </xf>
    <xf numFmtId="4" fontId="3" fillId="0" borderId="14" xfId="0" quotePrefix="1" applyNumberFormat="1" applyFont="1" applyFill="1" applyBorder="1" applyAlignment="1" applyProtection="1">
      <alignment horizontal="center" wrapText="1"/>
    </xf>
    <xf numFmtId="4" fontId="2" fillId="6" borderId="17" xfId="0" quotePrefix="1" applyNumberFormat="1" applyFont="1" applyFill="1" applyBorder="1" applyAlignment="1" applyProtection="1">
      <alignment horizontal="center" wrapText="1"/>
    </xf>
    <xf numFmtId="4" fontId="3" fillId="0" borderId="77" xfId="0" quotePrefix="1" applyNumberFormat="1" applyFont="1" applyFill="1" applyBorder="1" applyAlignment="1" applyProtection="1">
      <alignment horizontal="center" wrapText="1"/>
    </xf>
    <xf numFmtId="4" fontId="5" fillId="0" borderId="16" xfId="0" quotePrefix="1" applyNumberFormat="1" applyFont="1" applyFill="1" applyBorder="1" applyAlignment="1" applyProtection="1">
      <alignment horizontal="center" wrapText="1"/>
    </xf>
    <xf numFmtId="0" fontId="19" fillId="5" borderId="0" xfId="1" applyFont="1" applyFill="1" applyBorder="1" applyAlignment="1" applyProtection="1">
      <alignment horizontal="left"/>
    </xf>
    <xf numFmtId="4" fontId="19" fillId="5" borderId="0" xfId="1" applyNumberFormat="1" applyFont="1" applyFill="1" applyBorder="1" applyAlignment="1" applyProtection="1">
      <alignment horizontal="left"/>
    </xf>
    <xf numFmtId="4" fontId="20" fillId="5" borderId="0" xfId="0" applyNumberFormat="1" applyFont="1" applyFill="1" applyProtection="1"/>
    <xf numFmtId="0" fontId="20" fillId="5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21" fillId="4" borderId="7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</xf>
    <xf numFmtId="4" fontId="3" fillId="0" borderId="146" xfId="0" quotePrefix="1" applyNumberFormat="1" applyFont="1" applyFill="1" applyBorder="1" applyAlignment="1" applyProtection="1">
      <alignment horizontal="center" wrapText="1"/>
    </xf>
    <xf numFmtId="165" fontId="5" fillId="7" borderId="126" xfId="0" applyNumberFormat="1" applyFont="1" applyFill="1" applyBorder="1" applyProtection="1"/>
    <xf numFmtId="4" fontId="5" fillId="12" borderId="99" xfId="0" applyNumberFormat="1" applyFont="1" applyFill="1" applyBorder="1" applyAlignment="1" applyProtection="1">
      <alignment horizontal="center"/>
    </xf>
    <xf numFmtId="4" fontId="5" fillId="12" borderId="1" xfId="0" applyNumberFormat="1" applyFont="1" applyFill="1" applyBorder="1" applyAlignment="1" applyProtection="1">
      <alignment horizontal="center"/>
    </xf>
    <xf numFmtId="4" fontId="5" fillId="12" borderId="19" xfId="0" applyNumberFormat="1" applyFont="1" applyFill="1" applyBorder="1" applyAlignment="1" applyProtection="1">
      <alignment horizontal="center"/>
    </xf>
    <xf numFmtId="4" fontId="5" fillId="9" borderId="96" xfId="0" applyNumberFormat="1" applyFont="1" applyFill="1" applyBorder="1" applyAlignment="1" applyProtection="1">
      <alignment horizontal="center"/>
    </xf>
    <xf numFmtId="4" fontId="5" fillId="9" borderId="21" xfId="0" applyNumberFormat="1" applyFont="1" applyFill="1" applyBorder="1" applyAlignment="1" applyProtection="1">
      <alignment horizontal="center"/>
    </xf>
    <xf numFmtId="4" fontId="5" fillId="9" borderId="22" xfId="0" applyNumberFormat="1" applyFont="1" applyFill="1" applyBorder="1" applyAlignment="1" applyProtection="1">
      <alignment horizontal="center"/>
    </xf>
    <xf numFmtId="4" fontId="5" fillId="9" borderId="99" xfId="0" applyNumberFormat="1" applyFont="1" applyFill="1" applyBorder="1" applyAlignment="1" applyProtection="1">
      <alignment horizontal="center"/>
    </xf>
    <xf numFmtId="4" fontId="5" fillId="9" borderId="1" xfId="0" applyNumberFormat="1" applyFont="1" applyFill="1" applyBorder="1" applyAlignment="1" applyProtection="1">
      <alignment horizontal="center"/>
    </xf>
    <xf numFmtId="4" fontId="5" fillId="9" borderId="19" xfId="0" applyNumberFormat="1" applyFont="1" applyFill="1" applyBorder="1" applyAlignment="1" applyProtection="1">
      <alignment horizontal="center"/>
    </xf>
    <xf numFmtId="4" fontId="5" fillId="9" borderId="119" xfId="0" applyNumberFormat="1" applyFont="1" applyFill="1" applyBorder="1" applyAlignment="1" applyProtection="1">
      <alignment horizontal="center"/>
    </xf>
    <xf numFmtId="4" fontId="5" fillId="12" borderId="119" xfId="0" applyNumberFormat="1" applyFont="1" applyFill="1" applyBorder="1" applyAlignment="1" applyProtection="1">
      <alignment horizontal="center"/>
    </xf>
    <xf numFmtId="4" fontId="5" fillId="12" borderId="96" xfId="0" applyNumberFormat="1" applyFont="1" applyFill="1" applyBorder="1" applyAlignment="1" applyProtection="1">
      <alignment horizontal="center"/>
    </xf>
    <xf numFmtId="4" fontId="5" fillId="12" borderId="21" xfId="0" applyNumberFormat="1" applyFont="1" applyFill="1" applyBorder="1" applyAlignment="1" applyProtection="1">
      <alignment horizontal="center"/>
    </xf>
    <xf numFmtId="4" fontId="5" fillId="12" borderId="22" xfId="0" applyNumberFormat="1" applyFont="1" applyFill="1" applyBorder="1" applyAlignment="1" applyProtection="1">
      <alignment horizontal="center"/>
    </xf>
    <xf numFmtId="0" fontId="8" fillId="11" borderId="0" xfId="0" applyFont="1" applyFill="1" applyAlignment="1" applyProtection="1">
      <alignment horizontal="center"/>
      <protection locked="0"/>
    </xf>
    <xf numFmtId="4" fontId="5" fillId="10" borderId="21" xfId="0" applyNumberFormat="1" applyFont="1" applyFill="1" applyBorder="1" applyAlignment="1" applyProtection="1">
      <alignment horizontal="center"/>
    </xf>
    <xf numFmtId="4" fontId="5" fillId="6" borderId="126" xfId="0" applyNumberFormat="1" applyFont="1" applyFill="1" applyBorder="1" applyAlignment="1" applyProtection="1">
      <alignment horizontal="center" wrapText="1"/>
    </xf>
    <xf numFmtId="4" fontId="5" fillId="6" borderId="120" xfId="0" applyNumberFormat="1" applyFont="1" applyFill="1" applyBorder="1" applyAlignment="1" applyProtection="1">
      <alignment horizontal="center" wrapText="1"/>
    </xf>
    <xf numFmtId="4" fontId="5" fillId="6" borderId="123" xfId="0" applyNumberFormat="1" applyFont="1" applyFill="1" applyBorder="1" applyAlignment="1" applyProtection="1">
      <alignment horizontal="center" wrapText="1"/>
    </xf>
    <xf numFmtId="4" fontId="3" fillId="6" borderId="20" xfId="0" applyNumberFormat="1" applyFont="1" applyFill="1" applyBorder="1" applyAlignment="1" applyProtection="1">
      <alignment horizontal="center" wrapText="1"/>
    </xf>
    <xf numFmtId="4" fontId="3" fillId="6" borderId="16" xfId="0" applyNumberFormat="1" applyFont="1" applyFill="1" applyBorder="1" applyAlignment="1" applyProtection="1">
      <alignment horizontal="center" wrapText="1"/>
    </xf>
    <xf numFmtId="4" fontId="3" fillId="6" borderId="41" xfId="0" applyNumberFormat="1" applyFont="1" applyFill="1" applyBorder="1" applyAlignment="1" applyProtection="1">
      <alignment horizontal="center" wrapText="1"/>
    </xf>
    <xf numFmtId="0" fontId="10" fillId="4" borderId="0" xfId="0" applyFont="1" applyFill="1" applyAlignment="1" applyProtection="1">
      <alignment horizontal="left" vertical="top"/>
      <protection locked="0"/>
    </xf>
    <xf numFmtId="4" fontId="5" fillId="10" borderId="91" xfId="0" applyNumberFormat="1" applyFont="1" applyFill="1" applyBorder="1" applyAlignment="1" applyProtection="1">
      <alignment horizontal="center"/>
    </xf>
    <xf numFmtId="4" fontId="5" fillId="3" borderId="96" xfId="0" applyNumberFormat="1" applyFont="1" applyFill="1" applyBorder="1" applyAlignment="1" applyProtection="1">
      <alignment horizontal="center"/>
    </xf>
    <xf numFmtId="4" fontId="5" fillId="3" borderId="21" xfId="0" applyNumberFormat="1" applyFont="1" applyFill="1" applyBorder="1" applyAlignment="1" applyProtection="1">
      <alignment horizontal="center"/>
    </xf>
    <xf numFmtId="4" fontId="5" fillId="3" borderId="91" xfId="0" applyNumberFormat="1" applyFont="1" applyFill="1" applyBorder="1" applyAlignment="1" applyProtection="1">
      <alignment horizontal="center"/>
    </xf>
    <xf numFmtId="4" fontId="5" fillId="3" borderId="99" xfId="0" applyNumberFormat="1" applyFont="1" applyFill="1" applyBorder="1" applyAlignment="1" applyProtection="1">
      <alignment horizontal="center"/>
    </xf>
    <xf numFmtId="4" fontId="5" fillId="3" borderId="1" xfId="0" applyNumberFormat="1" applyFont="1" applyFill="1" applyBorder="1" applyAlignment="1" applyProtection="1">
      <alignment horizontal="center"/>
    </xf>
    <xf numFmtId="4" fontId="5" fillId="10" borderId="23" xfId="0" applyNumberFormat="1" applyFont="1" applyFill="1" applyBorder="1" applyAlignment="1" applyProtection="1">
      <alignment horizontal="center"/>
    </xf>
    <xf numFmtId="4" fontId="3" fillId="0" borderId="68" xfId="0" quotePrefix="1" applyNumberFormat="1" applyFont="1" applyFill="1" applyBorder="1" applyAlignment="1" applyProtection="1">
      <alignment horizontal="center"/>
      <protection locked="0"/>
    </xf>
    <xf numFmtId="4" fontId="3" fillId="0" borderId="70" xfId="0" quotePrefix="1" applyNumberFormat="1" applyFont="1" applyFill="1" applyBorder="1" applyAlignment="1" applyProtection="1">
      <alignment horizontal="center"/>
      <protection locked="0"/>
    </xf>
    <xf numFmtId="4" fontId="3" fillId="0" borderId="69" xfId="0" quotePrefix="1" applyNumberFormat="1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center" wrapText="1"/>
    </xf>
    <xf numFmtId="4" fontId="3" fillId="0" borderId="137" xfId="0" quotePrefix="1" applyNumberFormat="1" applyFont="1" applyFill="1" applyBorder="1" applyAlignment="1" applyProtection="1">
      <alignment horizontal="center"/>
      <protection locked="0"/>
    </xf>
    <xf numFmtId="4" fontId="3" fillId="0" borderId="121" xfId="0" quotePrefix="1" applyNumberFormat="1" applyFont="1" applyFill="1" applyBorder="1" applyAlignment="1" applyProtection="1">
      <alignment horizontal="center"/>
      <protection locked="0"/>
    </xf>
    <xf numFmtId="4" fontId="3" fillId="0" borderId="138" xfId="0" quotePrefix="1" applyNumberFormat="1" applyFont="1" applyFill="1" applyBorder="1" applyAlignment="1" applyProtection="1">
      <alignment horizontal="center"/>
      <protection locked="0"/>
    </xf>
    <xf numFmtId="4" fontId="5" fillId="13" borderId="96" xfId="0" applyNumberFormat="1" applyFont="1" applyFill="1" applyBorder="1" applyAlignment="1" applyProtection="1">
      <alignment horizontal="center"/>
      <protection locked="0"/>
    </xf>
    <xf numFmtId="4" fontId="5" fillId="13" borderId="21" xfId="0" applyNumberFormat="1" applyFont="1" applyFill="1" applyBorder="1" applyAlignment="1" applyProtection="1">
      <alignment horizontal="center"/>
      <protection locked="0"/>
    </xf>
    <xf numFmtId="4" fontId="5" fillId="13" borderId="22" xfId="0" applyNumberFormat="1" applyFont="1" applyFill="1" applyBorder="1" applyAlignment="1" applyProtection="1">
      <alignment horizontal="center"/>
      <protection locked="0"/>
    </xf>
    <xf numFmtId="4" fontId="5" fillId="9" borderId="91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6" fontId="18" fillId="3" borderId="0" xfId="0" applyNumberFormat="1" applyFont="1" applyFill="1" applyAlignment="1" applyProtection="1">
      <alignment horizontal="left"/>
    </xf>
    <xf numFmtId="0" fontId="2" fillId="8" borderId="0" xfId="0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4" fontId="3" fillId="0" borderId="0" xfId="0" applyNumberFormat="1" applyFont="1" applyFill="1" applyAlignment="1" applyProtection="1">
      <alignment horizontal="left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124D83"/>
      <color rgb="FFCCFF99"/>
      <color rgb="FFFFCCCC"/>
      <color rgb="FFFBB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W120"/>
  <sheetViews>
    <sheetView tabSelected="1" zoomScaleNormal="100" zoomScaleSheet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R17" sqref="R17"/>
    </sheetView>
  </sheetViews>
  <sheetFormatPr defaultColWidth="9.140625" defaultRowHeight="12.75" x14ac:dyDescent="0.2"/>
  <cols>
    <col min="1" max="1" width="46.7109375" style="18" customWidth="1"/>
    <col min="2" max="2" width="21" style="7" customWidth="1"/>
    <col min="3" max="3" width="14.28515625" style="39" customWidth="1"/>
    <col min="4" max="4" width="13.85546875" style="39" customWidth="1"/>
    <col min="5" max="5" width="14.42578125" style="39" customWidth="1"/>
    <col min="6" max="6" width="15" style="39" customWidth="1"/>
    <col min="7" max="7" width="14.42578125" style="39" customWidth="1"/>
    <col min="8" max="8" width="14.28515625" style="39" customWidth="1"/>
    <col min="9" max="9" width="14.42578125" style="39" customWidth="1"/>
    <col min="10" max="12" width="14" style="39" customWidth="1"/>
    <col min="13" max="13" width="15.140625" style="39" customWidth="1"/>
    <col min="14" max="17" width="15.28515625" style="39" customWidth="1"/>
    <col min="18" max="19" width="15.140625" style="39" customWidth="1"/>
    <col min="20" max="21" width="14.85546875" style="39" customWidth="1"/>
    <col min="22" max="22" width="15.140625" style="39" customWidth="1"/>
    <col min="23" max="23" width="15.7109375" style="39" customWidth="1"/>
    <col min="24" max="16384" width="9.140625" style="7"/>
  </cols>
  <sheetData>
    <row r="1" spans="1:23" ht="23.25" x14ac:dyDescent="0.35">
      <c r="A1" s="391" t="s">
        <v>89</v>
      </c>
      <c r="B1" s="409" t="s">
        <v>140</v>
      </c>
      <c r="C1" s="409"/>
      <c r="D1" s="409"/>
      <c r="E1" s="409"/>
      <c r="F1" s="409"/>
      <c r="G1" s="219"/>
      <c r="L1" s="219"/>
      <c r="M1" s="219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4.25" customHeight="1" x14ac:dyDescent="0.25">
      <c r="A2" s="103"/>
      <c r="B2" s="103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7"/>
      <c r="P2" s="37"/>
      <c r="Q2" s="37"/>
      <c r="R2" s="37"/>
      <c r="S2" s="38"/>
      <c r="T2" s="37"/>
      <c r="U2" s="37"/>
      <c r="V2" s="37"/>
      <c r="W2" s="38"/>
    </row>
    <row r="3" spans="1:23" s="8" customFormat="1" ht="30.75" customHeight="1" x14ac:dyDescent="0.2">
      <c r="A3" s="390" t="s">
        <v>47</v>
      </c>
      <c r="B3" s="417" t="s">
        <v>38</v>
      </c>
      <c r="C3" s="417"/>
      <c r="D3" s="417"/>
      <c r="E3" s="417"/>
      <c r="F3" s="417"/>
      <c r="G3" s="417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</row>
    <row r="5" spans="1:23" s="387" customFormat="1" ht="21" thickBot="1" x14ac:dyDescent="0.35">
      <c r="A5" s="384" t="s">
        <v>135</v>
      </c>
      <c r="B5" s="384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  <c r="O5" s="385"/>
      <c r="P5" s="385"/>
      <c r="Q5" s="385"/>
      <c r="R5" s="385"/>
      <c r="S5" s="386"/>
      <c r="T5" s="385"/>
      <c r="U5" s="385"/>
      <c r="V5" s="385"/>
      <c r="W5" s="386"/>
    </row>
    <row r="6" spans="1:23" s="105" customFormat="1" ht="15.75" customHeight="1" x14ac:dyDescent="0.25">
      <c r="A6" s="291"/>
      <c r="B6" s="292" t="s">
        <v>90</v>
      </c>
      <c r="C6" s="411" t="s">
        <v>136</v>
      </c>
      <c r="D6" s="410" t="s">
        <v>146</v>
      </c>
      <c r="E6" s="410"/>
      <c r="F6" s="410"/>
      <c r="G6" s="410"/>
      <c r="H6" s="418"/>
      <c r="I6" s="420" t="s">
        <v>91</v>
      </c>
      <c r="J6" s="420"/>
      <c r="K6" s="420"/>
      <c r="L6" s="420"/>
      <c r="M6" s="421"/>
      <c r="N6" s="402" t="s">
        <v>100</v>
      </c>
      <c r="O6" s="402"/>
      <c r="P6" s="402"/>
      <c r="Q6" s="402"/>
      <c r="R6" s="404"/>
      <c r="S6" s="396" t="s">
        <v>104</v>
      </c>
      <c r="T6" s="396"/>
      <c r="U6" s="396"/>
      <c r="V6" s="405"/>
      <c r="W6" s="209" t="s">
        <v>13</v>
      </c>
    </row>
    <row r="7" spans="1:23" s="105" customFormat="1" ht="31.5" x14ac:dyDescent="0.25">
      <c r="A7" s="294"/>
      <c r="B7" s="295" t="s">
        <v>112</v>
      </c>
      <c r="C7" s="412"/>
      <c r="D7" s="349" t="str">
        <f>IF(B1=A104,"Select reporting period",IF(B1=A105,"Forecast",IF(B1=A106,"Actual",IF(B1=A107,"Actual",IF(B1=A108,"Actual",IF(B1=A109,"Actual",IF(B1=A110,"Actual",IF(B1=A111,"Actual",IF(B1=A112,"Actual",IF(B1=A113,"Actual",IF(B1=A114,"Actual",IF(B1=A115,"Actual",IF(B1=A116,"Actual",IF(B1=A117,"Actual",IF(B1=A118,"Actual",IF(B1=A119,"Actual",IF(B1=A120,"Actual")))))))))))))))))</f>
        <v>Forecast</v>
      </c>
      <c r="E7" s="350" t="str">
        <f>IF(B1=A104,"Select reporting period",IF(B1=A105,"Forecast",IF(B1=A106,"Forecast",IF(B1=A107,"Actual",IF(B1=A108,"Actual",IF(B1=A109,"Actual",IF(B1=A110,"Actual",IF(B1=A111,"Actual",IF(B1=A112,"Actual",IF(B1=A113,"Actual",IF(B1=A114,"Actual",IF(B1=A115,"Actual",IF(B1=A116,"Actual",IF(B1=A117,"Actual",IF(B1=A118,"Actual",IF(B1=A119,"Actual",IF(B1=A120,"Actual")))))))))))))))))</f>
        <v>Forecast</v>
      </c>
      <c r="F7" s="350" t="str">
        <f>IF(B1=A104,"Select reporting period",IF(B1=A105,"Forecast", IF(B1=A106,"Forcast",IF(B1=A107,"Forecast",IF(B1=A108,"Actual",IF(B1=A109,"Actual",IF(B1=A110,"Actual",IF(B1=A111,"Actual",IF(B1=A112,"Actual",IF(B1=A113,"Actual",IF(B1=A114,"Actual",IF(B1=A115,"Actual",IF(B1=A116,"Actual",IF(B1=A117,"Actual",IF(B1=A118,"Actual",IF(B1=A119,"Actual",IF(B1=A120,"Actual")))))))))))))))))</f>
        <v>Forecast</v>
      </c>
      <c r="G7" s="350" t="str">
        <f>IF(B1=A104,"Select reporting period",IF(B1=A105,"Forecast", IF(B1=A106,"Forecast",IF(B1=A107,"Forecast",IF(B1=A108,"Forecast",IF(B1=A109,"Actual",IF(B1=A110,"Actual",IF(B1=A111,"Actual",IF(B1=A112,"Actual",IF(B1=A113,"Actual",IF(B1=A114,"Actual",IF(B1=A115,"Actual",IF(B1=A116,"Actual",IF(B1=A117,"Actual",IF(B1=A118,"Actual",IF(B1=A119,"Actual",IF(B1=A120,"Actual")))))))))))))))))</f>
        <v>Forecast</v>
      </c>
      <c r="H7" s="351" t="s">
        <v>13</v>
      </c>
      <c r="I7" s="392" t="str">
        <f>IF(B1=A104,"Select reporting period",IF(B1=A105,"Forecast", IF(B1=A106,"Forecast",IF(B1=A107,"Forecast",IF(B1=A108,"Forecast",IF(B1=A109,"Forecast",IF(B1=A110,"Actual",IF(B1=A111,"Actual",IF(B1=A112,"Actual",IF(B1=A113,"Actual",IF(B1=A114,"Actual",IF(B1=A115,"Actual",IF(B1=A116,"Actual",IF(B1=A117,"Actual",IF(B1=A118,"Actual",IF(B1=A119,"Actual",IF(B1=A120,"Actual")))))))))))))))))</f>
        <v>Forecast</v>
      </c>
      <c r="J7" s="392" t="str">
        <f>IF(B1=A104,"Select reporting period",IF(B1=A105,"Forecast", IF(B1=A106,"Forecast",IF(B1=A107,"Forecast",IF(B1=A108,"Forecast",IF(B1=A109,"Forecast",IF(B1=A110,"Forecast",IF(B1=A111,"Actual",IF(B1=A112,"Actual",IF(B1=A113,"Actual",IF(B1=A114,"Actual",IF(B1=A115,"Actual",IF(B1=A116,"Actual",IF(B1=A117,"Actual",IF(B1=A118,"Actual",IF(B1=A119,"Actual",IF(B1=A120,"Actual")))))))))))))))))</f>
        <v>Forecast</v>
      </c>
      <c r="K7" s="349" t="str">
        <f>IF(B1=A104,"Select reporting period",IF(B1=A105,"Forecast", IF(B1=A106,"Forecast",IF(B1=A107,"Forecast",IF(B1=A108,"Forecast",IF(B1=A109,"Forecast",IF(B1=A110,"Forecast",IF(B1=A111,"Forecast",IF(B1=A112,"Actual",IF(B1=A113,"Actual",IF(B1=A114,"Actual",IF(B1=A115,"Actual",IF(B1=A116,"Actual",IF(B1=A117,"Actual",IF(B1=A118,"Actual",IF(B1=A119,"Actual",IF(B1=A120,"Actual")))))))))))))))))</f>
        <v>Forecast</v>
      </c>
      <c r="L7" s="349" t="str">
        <f>IF(B1=A104,"Select reporting period",IF(B1=A105,"Forecast", IF(B1=A106,"Forecast",IF(B1=A107,"Forecast",IF(B1=A108,"Forecast",IF(B1=A109,"Forecast",IF(B1=A110,"Forecast",IF(B1=A111,"Forecast",IF(B1=A112,"Forecast",IF(B1=A113,"Actual",IF(B1=A114,"Actual",IF(B1=A115,"Actual",IF(B1=A116,"Actual",IF(B1=A117,"Actual",IF(B1=A118,"Actual",IF(B1=A119,"Actual",IF(B1=A120,"Actual")))))))))))))))))</f>
        <v>Forecast</v>
      </c>
      <c r="M7" s="352" t="s">
        <v>13</v>
      </c>
      <c r="N7" s="349" t="str">
        <f>IF(B1=A104,"Select reporting period",IF(B1=A105,"Forecast", IF(B1=A106,"Forecast",IF(B1=A107,"Forecast",IF(B1=A108,"Forecast",IF(B1=A109,"Forecast",IF(B1=A110,"Forecast",IF(B1=A111,"Forecast",IF(B1=A112,"Forecast",IF(B1=A113,"Forecast",IF(B1=A114,"Actual",IF(B1=A115,"Actual",IF(B1=A116,"Actual",IF(B1=A117,"Actual",IF(B1=A118,"Actual",IF(B1=A119,"Actual",IF(B1=A120,"Actual")))))))))))))))))</f>
        <v>Forecast</v>
      </c>
      <c r="O7" s="349" t="str">
        <f>IF(B1=A104,"Select reporting period",IF(B1=A105,"Forecast", IF(B1=A106,"Forecast",IF(B1=A107,"Forecast",IF(B1=A108,"Forecast",IF(B1=A109,"Forecast",IF(B1=A110,"Forecast",IF(B1=A111,"Forecast",IF(B1=A112,"Forecast",IF(B1=A113,"Forecast",IF(B1=A114,"Forecast",IF(B1=A115,"Actual",IF(B1=A116,"Actual",IF(B1=A117,"Actual",IF(B1=A118,"Actual",IF(B1=A119,"Actual",IF(B1=A120,"Actual")))))))))))))))))</f>
        <v>Forecast</v>
      </c>
      <c r="P7" s="349" t="str">
        <f>IF(B1=A104,"Select reporting period",IF(B1=A105,"Forecast", IF(B1=A106,"Forecast",IF(B1=A107,"Forecast",IF(B1=A108,"Forecast",IF(B1=A109,"Forecast",IF(B1=A110,"Forecast",IF(B1=A111,"Forecast",IF(B1=A112,"Forecast",IF(B1=A113,"Forecast",IF(B1=A114,"Forecast",IF(B1=A115,"Forecast",IF(B1=A116,"Actual",IF(B1=A117,"Actual",IF(B1=A118,"Actual",IF(B1=A119,"Actual",IF(B1=A120,"Actual")))))))))))))))))</f>
        <v>Forecast</v>
      </c>
      <c r="Q7" s="353" t="str">
        <f>IF(B1=A104,"Select reporting period",IF(B1=A105,"Forecast", IF(B1=A106,"Forecast",IF(B1=A107,"Forecast",IF(B1=A108,"Forecast",IF(B1=A109,"Forecast",IF(B1=A110,"Forecast",IF(B1=A111,"Forecast",IF(B1=A112,"Forecast",IF(B1=A113,"Forecast",IF(B1=A114,"Forecast",IF(B1=A115,"Forecast",IF(B1=A116,"Forecast",IF(B1=A117,"Actual",IF(B1=A118,"Actual",IF(B1=A119,"Actual",IF(B1=A120,"Actual")))))))))))))))))</f>
        <v>Forecast</v>
      </c>
      <c r="R7" s="355" t="s">
        <v>13</v>
      </c>
      <c r="S7" s="349" t="str">
        <f>IF(B1=A104,"Select reporting period",IF(B1=A105,"Forecast", IF(B1=A106,"Forecast",IF(B1=A107,"Forecast",IF(B1=A108,"Forecast",IF(B1=A109,"Forecast",IF(B1=A110,"Forecast",IF(B1=A111,"Forecast",IF(B1=A112,"Forecast",IF(B1=A113,"Forecast",IF(B1=A114,"Forecast",IF(B1=A115,"Forecast",IF(B1=A116,"Forecast",IF(B1=A117,"Forecast",IF(B1=A118,"Actual",IF(B1=A119,"Actual",IF(B1=A120,"Actual")))))))))))))))))</f>
        <v>Forecast</v>
      </c>
      <c r="T7" s="349" t="str">
        <f>IF(B1=A104,"Select reporting period",IF(B1=A105,"Forecast", IF(B1=A106,"Forecast",IF(B1=A107,"Forecast",IF(B1=A108,"Forecast",IF(B1=A109,"Forecast",IF(B1=A110,"Forecast",IF(B1=A111,"Forecast",IF(B1=A112,"Forecast",IF(B1=A113,"Forecast",IF(B1=A114,"Forecast",IF(B1=A115,"Forecast",IF(B1=A116,"Forecast",IF(B1=A117,"Forecast",IF(B1=A118,"Forecast",IF(B1=A119,"Actual",IF(B1=A120,"Actual")))))))))))))))))</f>
        <v>Forecast</v>
      </c>
      <c r="U7" s="349" t="str">
        <f>IF(B1=A104,"Select reporting period",IF(B1=A105,"Forecast", IF(B1=A106,"Forecast",IF(B1=A107,"Forecast",IF(B1=A108,"Forecast",IF(B1=A109,"Forecast",IF(B1=A110,"Forecast",IF(B1=A111,"Forecast",IF(B1=A112,"Forecast",IF(B1=A113,"Forecast",IF(B1=A114,"Forecast",IF(B1=A115,"Forecast",IF(B1=A116,"Forecast",IF(B1=A117,"Forecast",IF(B1=A118,"Forecast",IF(B1=A119,"Forecast",IF(B1=A120,"Actual")))))))))))))))))</f>
        <v>Forecast</v>
      </c>
      <c r="V7" s="354" t="s">
        <v>13</v>
      </c>
      <c r="W7" s="356" t="s">
        <v>117</v>
      </c>
    </row>
    <row r="8" spans="1:23" s="105" customFormat="1" ht="16.5" thickBot="1" x14ac:dyDescent="0.3">
      <c r="A8" s="297"/>
      <c r="B8" s="298" t="s">
        <v>116</v>
      </c>
      <c r="C8" s="413"/>
      <c r="D8" s="187" t="s">
        <v>46</v>
      </c>
      <c r="E8" s="127" t="s">
        <v>92</v>
      </c>
      <c r="F8" s="127" t="s">
        <v>93</v>
      </c>
      <c r="G8" s="127" t="s">
        <v>94</v>
      </c>
      <c r="H8" s="299" t="s">
        <v>45</v>
      </c>
      <c r="I8" s="187" t="s">
        <v>96</v>
      </c>
      <c r="J8" s="127" t="s">
        <v>97</v>
      </c>
      <c r="K8" s="127" t="s">
        <v>98</v>
      </c>
      <c r="L8" s="300" t="s">
        <v>99</v>
      </c>
      <c r="M8" s="212" t="s">
        <v>102</v>
      </c>
      <c r="N8" s="216" t="s">
        <v>101</v>
      </c>
      <c r="O8" s="127" t="s">
        <v>109</v>
      </c>
      <c r="P8" s="207" t="s">
        <v>110</v>
      </c>
      <c r="Q8" s="339" t="s">
        <v>105</v>
      </c>
      <c r="R8" s="304" t="s">
        <v>103</v>
      </c>
      <c r="S8" s="216" t="s">
        <v>106</v>
      </c>
      <c r="T8" s="127" t="s">
        <v>107</v>
      </c>
      <c r="U8" s="207" t="s">
        <v>108</v>
      </c>
      <c r="V8" s="304" t="s">
        <v>111</v>
      </c>
      <c r="W8" s="210" t="s">
        <v>90</v>
      </c>
    </row>
    <row r="9" spans="1:23" s="91" customFormat="1" ht="13.5" thickTop="1" x14ac:dyDescent="0.2">
      <c r="A9" s="305" t="s">
        <v>39</v>
      </c>
      <c r="B9" s="89"/>
      <c r="C9" s="197"/>
      <c r="D9" s="189"/>
      <c r="E9" s="90"/>
      <c r="F9" s="90"/>
      <c r="G9" s="90"/>
      <c r="H9" s="151">
        <f>SUM(D9:G9)</f>
        <v>0</v>
      </c>
      <c r="I9" s="181"/>
      <c r="J9" s="142"/>
      <c r="K9" s="142"/>
      <c r="L9" s="146"/>
      <c r="M9" s="151">
        <f>I9+J9+K9+L9</f>
        <v>0</v>
      </c>
      <c r="N9" s="170"/>
      <c r="O9" s="171"/>
      <c r="P9" s="171"/>
      <c r="Q9" s="340"/>
      <c r="R9" s="202">
        <f>N9+O9+P9+Q9</f>
        <v>0</v>
      </c>
      <c r="S9" s="170"/>
      <c r="T9" s="171"/>
      <c r="U9" s="171"/>
      <c r="V9" s="202">
        <f>S9+T9+U9</f>
        <v>0</v>
      </c>
      <c r="W9" s="201">
        <f>C9+H9+M9+R9+V9</f>
        <v>0</v>
      </c>
    </row>
    <row r="10" spans="1:23" x14ac:dyDescent="0.2">
      <c r="A10" s="132" t="s">
        <v>30</v>
      </c>
      <c r="B10" s="5"/>
      <c r="C10" s="196"/>
      <c r="D10" s="332"/>
      <c r="E10" s="43"/>
      <c r="F10" s="43"/>
      <c r="G10" s="43"/>
      <c r="H10" s="152">
        <f>D10+E10+F10+G10</f>
        <v>0</v>
      </c>
      <c r="I10" s="332"/>
      <c r="J10" s="58"/>
      <c r="K10" s="58"/>
      <c r="L10" s="148"/>
      <c r="M10" s="152">
        <f>I10+J10+K10+L10</f>
        <v>0</v>
      </c>
      <c r="N10" s="174"/>
      <c r="O10" s="43"/>
      <c r="P10" s="58"/>
      <c r="Q10" s="145"/>
      <c r="R10" s="203">
        <f>N10+O10+P10+Q10</f>
        <v>0</v>
      </c>
      <c r="S10" s="174"/>
      <c r="T10" s="43"/>
      <c r="U10" s="58"/>
      <c r="V10" s="203">
        <f>S10+T10+U10</f>
        <v>0</v>
      </c>
      <c r="W10" s="60">
        <f>C10+H10+M10+R10+V10</f>
        <v>0</v>
      </c>
    </row>
    <row r="11" spans="1:23" ht="12.75" customHeight="1" thickBot="1" x14ac:dyDescent="0.25">
      <c r="A11" s="306" t="s">
        <v>4</v>
      </c>
      <c r="B11" s="2"/>
      <c r="C11" s="200"/>
      <c r="D11" s="145"/>
      <c r="E11" s="58"/>
      <c r="F11" s="58"/>
      <c r="G11" s="58"/>
      <c r="H11" s="152">
        <f>D11+E11+F11+G11</f>
        <v>0</v>
      </c>
      <c r="I11" s="179"/>
      <c r="J11" s="58"/>
      <c r="K11" s="58"/>
      <c r="L11" s="148"/>
      <c r="M11" s="152">
        <f>I11+J11+K11+L11</f>
        <v>0</v>
      </c>
      <c r="N11" s="176"/>
      <c r="O11" s="58"/>
      <c r="P11" s="58"/>
      <c r="Q11" s="145"/>
      <c r="R11" s="203">
        <f>N11+O11+P11+Q11</f>
        <v>0</v>
      </c>
      <c r="S11" s="176"/>
      <c r="T11" s="58"/>
      <c r="U11" s="58"/>
      <c r="V11" s="203">
        <f>S11+T11+U11</f>
        <v>0</v>
      </c>
      <c r="W11" s="60">
        <f>C11+H11+M11+R11+V11</f>
        <v>0</v>
      </c>
    </row>
    <row r="12" spans="1:23" s="105" customFormat="1" ht="15.75" x14ac:dyDescent="0.25">
      <c r="A12" s="290" t="s">
        <v>137</v>
      </c>
      <c r="B12" s="27">
        <f t="shared" ref="B12:W12" si="0">B10+B11</f>
        <v>0</v>
      </c>
      <c r="C12" s="193">
        <f t="shared" si="0"/>
        <v>0</v>
      </c>
      <c r="D12" s="167">
        <f t="shared" si="0"/>
        <v>0</v>
      </c>
      <c r="E12" s="63">
        <f t="shared" si="0"/>
        <v>0</v>
      </c>
      <c r="F12" s="63">
        <f t="shared" si="0"/>
        <v>0</v>
      </c>
      <c r="G12" s="63">
        <f t="shared" si="0"/>
        <v>0</v>
      </c>
      <c r="H12" s="161">
        <f t="shared" si="0"/>
        <v>0</v>
      </c>
      <c r="I12" s="182">
        <f>I10+I11</f>
        <v>0</v>
      </c>
      <c r="J12" s="182">
        <f t="shared" si="0"/>
        <v>0</v>
      </c>
      <c r="K12" s="182">
        <f t="shared" si="0"/>
        <v>0</v>
      </c>
      <c r="L12" s="182">
        <f t="shared" si="0"/>
        <v>0</v>
      </c>
      <c r="M12" s="182">
        <f t="shared" si="0"/>
        <v>0</v>
      </c>
      <c r="N12" s="63">
        <f t="shared" si="0"/>
        <v>0</v>
      </c>
      <c r="O12" s="63">
        <f t="shared" si="0"/>
        <v>0</v>
      </c>
      <c r="P12" s="63">
        <f t="shared" si="0"/>
        <v>0</v>
      </c>
      <c r="Q12" s="161"/>
      <c r="R12" s="186">
        <f t="shared" si="0"/>
        <v>0</v>
      </c>
      <c r="S12" s="63">
        <f t="shared" ref="S12:U12" si="1">S10+S11</f>
        <v>0</v>
      </c>
      <c r="T12" s="63">
        <f t="shared" si="1"/>
        <v>0</v>
      </c>
      <c r="U12" s="63">
        <f t="shared" si="1"/>
        <v>0</v>
      </c>
      <c r="V12" s="186">
        <f t="shared" ref="V12" si="2">V10+V11</f>
        <v>0</v>
      </c>
      <c r="W12" s="64">
        <f t="shared" si="0"/>
        <v>0</v>
      </c>
    </row>
    <row r="13" spans="1:23" ht="15.75" x14ac:dyDescent="0.25">
      <c r="A13" s="16"/>
      <c r="B13" s="17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s="387" customFormat="1" ht="21" thickBot="1" x14ac:dyDescent="0.35">
      <c r="A14" s="384" t="s">
        <v>134</v>
      </c>
      <c r="B14" s="384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6"/>
      <c r="O14" s="385"/>
      <c r="P14" s="385"/>
      <c r="Q14" s="385"/>
      <c r="R14" s="385"/>
      <c r="S14" s="386"/>
      <c r="T14" s="385"/>
      <c r="U14" s="385"/>
      <c r="V14" s="385"/>
      <c r="W14" s="386"/>
    </row>
    <row r="15" spans="1:23" s="105" customFormat="1" ht="15.75" x14ac:dyDescent="0.25">
      <c r="A15" s="291"/>
      <c r="B15" s="292" t="str">
        <f>B6</f>
        <v>2018-2021</v>
      </c>
      <c r="C15" s="411" t="str">
        <f>C6</f>
        <v>Expenses incured prior to April 2018</v>
      </c>
      <c r="D15" s="410" t="str">
        <f>D6</f>
        <v>FISCAL YEAR 2018 - 2019</v>
      </c>
      <c r="E15" s="410"/>
      <c r="F15" s="410"/>
      <c r="G15" s="410"/>
      <c r="H15" s="418"/>
      <c r="I15" s="420" t="str">
        <f>I6</f>
        <v>FISCAL YEAR 2019-2020</v>
      </c>
      <c r="J15" s="420"/>
      <c r="K15" s="420"/>
      <c r="L15" s="420"/>
      <c r="M15" s="421"/>
      <c r="N15" s="402" t="str">
        <f>N6</f>
        <v>FISCAL YEAR 2020-2021</v>
      </c>
      <c r="O15" s="402"/>
      <c r="P15" s="402"/>
      <c r="Q15" s="402"/>
      <c r="R15" s="404"/>
      <c r="S15" s="396" t="str">
        <f>S6</f>
        <v>January to December 2021</v>
      </c>
      <c r="T15" s="396"/>
      <c r="U15" s="396"/>
      <c r="V15" s="405"/>
      <c r="W15" s="209" t="str">
        <f>W6</f>
        <v>Total</v>
      </c>
    </row>
    <row r="16" spans="1:23" s="105" customFormat="1" ht="30.75" customHeight="1" x14ac:dyDescent="0.25">
      <c r="A16" s="294"/>
      <c r="B16" s="295" t="str">
        <f>B7</f>
        <v>Project Budget</v>
      </c>
      <c r="C16" s="412"/>
      <c r="D16" s="208" t="str">
        <f>D7</f>
        <v>Forecast</v>
      </c>
      <c r="E16" s="208" t="str">
        <f t="shared" ref="E16:G16" si="3">E7</f>
        <v>Forecast</v>
      </c>
      <c r="F16" s="208" t="str">
        <f t="shared" si="3"/>
        <v>Forecast</v>
      </c>
      <c r="G16" s="208" t="str">
        <f t="shared" si="3"/>
        <v>Forecast</v>
      </c>
      <c r="H16" s="296" t="s">
        <v>13</v>
      </c>
      <c r="I16" s="208" t="str">
        <f>I7</f>
        <v>Forecast</v>
      </c>
      <c r="J16" s="208" t="str">
        <f t="shared" ref="J16:L17" si="4">J7</f>
        <v>Forecast</v>
      </c>
      <c r="K16" s="208" t="str">
        <f t="shared" si="4"/>
        <v>Forecast</v>
      </c>
      <c r="L16" s="208" t="str">
        <f t="shared" si="4"/>
        <v>Forecast</v>
      </c>
      <c r="M16" s="211" t="s">
        <v>13</v>
      </c>
      <c r="N16" s="269" t="str">
        <f t="shared" ref="N16:Q17" si="5">N7</f>
        <v>Forecast</v>
      </c>
      <c r="O16" s="269" t="str">
        <f t="shared" si="5"/>
        <v>Forecast</v>
      </c>
      <c r="P16" s="269" t="str">
        <f t="shared" si="5"/>
        <v>Forecast</v>
      </c>
      <c r="Q16" s="338" t="str">
        <f t="shared" si="5"/>
        <v>Forecast</v>
      </c>
      <c r="R16" s="303" t="s">
        <v>13</v>
      </c>
      <c r="S16" s="269" t="str">
        <f>S7</f>
        <v>Forecast</v>
      </c>
      <c r="T16" s="269" t="str">
        <f>T7</f>
        <v>Forecast</v>
      </c>
      <c r="U16" s="269" t="str">
        <f>U7</f>
        <v>Forecast</v>
      </c>
      <c r="V16" s="303" t="s">
        <v>13</v>
      </c>
      <c r="W16" s="307" t="str">
        <f>W7</f>
        <v>Actual &amp; Forecast</v>
      </c>
    </row>
    <row r="17" spans="1:23" s="105" customFormat="1" ht="18.75" customHeight="1" thickBot="1" x14ac:dyDescent="0.3">
      <c r="A17" s="297"/>
      <c r="B17" s="298" t="str">
        <f>B8</f>
        <v>as per C.A.</v>
      </c>
      <c r="C17" s="413"/>
      <c r="D17" s="187" t="str">
        <f>D8</f>
        <v>Apr - Jun 18</v>
      </c>
      <c r="E17" s="127" t="str">
        <f>E8</f>
        <v>Jul - Sep 18</v>
      </c>
      <c r="F17" s="127" t="str">
        <f>F8</f>
        <v>Oct - Dec  18</v>
      </c>
      <c r="G17" s="127" t="str">
        <f>G8</f>
        <v>Jan - Mar 19</v>
      </c>
      <c r="H17" s="299" t="s">
        <v>43</v>
      </c>
      <c r="I17" s="187" t="str">
        <f>I8</f>
        <v>Apr - Jun 19</v>
      </c>
      <c r="J17" s="127" t="str">
        <f t="shared" si="4"/>
        <v>Jul - Sept 19</v>
      </c>
      <c r="K17" s="127" t="str">
        <f t="shared" si="4"/>
        <v>Oct - Dec 19</v>
      </c>
      <c r="L17" s="300" t="str">
        <f t="shared" si="4"/>
        <v>Jan - Mar 20</v>
      </c>
      <c r="M17" s="212" t="s">
        <v>44</v>
      </c>
      <c r="N17" s="163" t="str">
        <f t="shared" si="5"/>
        <v>Apr - Jun 20</v>
      </c>
      <c r="O17" s="207" t="str">
        <f t="shared" si="5"/>
        <v>Jul - Sept 20</v>
      </c>
      <c r="P17" s="207" t="str">
        <f t="shared" si="5"/>
        <v>Oct - Dec 20</v>
      </c>
      <c r="Q17" s="339" t="str">
        <f t="shared" si="5"/>
        <v>Jan-Mar 21</v>
      </c>
      <c r="R17" s="304" t="str">
        <f>R8</f>
        <v>FY 2020-2021</v>
      </c>
      <c r="S17" s="163" t="str">
        <f>S8</f>
        <v>Apr - Jun 21</v>
      </c>
      <c r="T17" s="207" t="str">
        <f>T8</f>
        <v>Jul - Sept 21</v>
      </c>
      <c r="U17" s="207" t="str">
        <f>U8</f>
        <v>Oct - Dec 21</v>
      </c>
      <c r="V17" s="304" t="str">
        <f>V8</f>
        <v>Jan-Dec 2021</v>
      </c>
      <c r="W17" s="210" t="str">
        <f>W8</f>
        <v>2018-2021</v>
      </c>
    </row>
    <row r="18" spans="1:23" s="91" customFormat="1" ht="13.5" thickTop="1" x14ac:dyDescent="0.2">
      <c r="A18" s="305" t="s">
        <v>39</v>
      </c>
      <c r="B18" s="89"/>
      <c r="C18" s="197"/>
      <c r="D18" s="189"/>
      <c r="E18" s="90"/>
      <c r="F18" s="90"/>
      <c r="G18" s="90"/>
      <c r="H18" s="151">
        <f>SUM(D18:G18)</f>
        <v>0</v>
      </c>
      <c r="I18" s="181"/>
      <c r="J18" s="142"/>
      <c r="K18" s="142"/>
      <c r="L18" s="146"/>
      <c r="M18" s="138">
        <f>I18+J18+K18+L18</f>
        <v>0</v>
      </c>
      <c r="N18" s="170"/>
      <c r="O18" s="171"/>
      <c r="P18" s="171"/>
      <c r="Q18" s="340"/>
      <c r="R18" s="180">
        <f>N18+O18+P18+Q18</f>
        <v>0</v>
      </c>
      <c r="S18" s="170"/>
      <c r="T18" s="171"/>
      <c r="U18" s="171"/>
      <c r="V18" s="202">
        <f>S18+T18+U18</f>
        <v>0</v>
      </c>
      <c r="W18" s="201">
        <f>C18+H18+M18+R18+V18</f>
        <v>0</v>
      </c>
    </row>
    <row r="19" spans="1:23" x14ac:dyDescent="0.2">
      <c r="A19" s="132" t="s">
        <v>30</v>
      </c>
      <c r="B19" s="133"/>
      <c r="C19" s="333"/>
      <c r="D19" s="177"/>
      <c r="E19" s="134"/>
      <c r="F19" s="134"/>
      <c r="G19" s="134"/>
      <c r="H19" s="152"/>
      <c r="I19" s="177"/>
      <c r="J19" s="131"/>
      <c r="K19" s="131"/>
      <c r="L19" s="147"/>
      <c r="M19" s="136"/>
      <c r="N19" s="172"/>
      <c r="O19" s="134"/>
      <c r="P19" s="131"/>
      <c r="Q19" s="318"/>
      <c r="R19" s="152"/>
      <c r="S19" s="172"/>
      <c r="T19" s="134"/>
      <c r="U19" s="131"/>
      <c r="V19" s="203"/>
      <c r="W19" s="201">
        <f>C19+H19+M19+R19+V19</f>
        <v>0</v>
      </c>
    </row>
    <row r="20" spans="1:23" x14ac:dyDescent="0.2">
      <c r="A20" s="308" t="s">
        <v>14</v>
      </c>
      <c r="B20" s="3"/>
      <c r="C20" s="198"/>
      <c r="D20" s="49"/>
      <c r="E20" s="48"/>
      <c r="F20" s="48"/>
      <c r="G20" s="49"/>
      <c r="H20" s="154">
        <f t="shared" ref="H20:H22" si="6">SUM(D20:G20)</f>
        <v>0</v>
      </c>
      <c r="I20" s="178"/>
      <c r="J20" s="58"/>
      <c r="K20" s="58"/>
      <c r="L20" s="148"/>
      <c r="M20" s="139">
        <f>I20+J20+K20+L20</f>
        <v>0</v>
      </c>
      <c r="N20" s="173"/>
      <c r="O20" s="48"/>
      <c r="P20" s="58"/>
      <c r="Q20" s="145"/>
      <c r="R20" s="154">
        <f>N20+O20+P20+Q20</f>
        <v>0</v>
      </c>
      <c r="S20" s="173"/>
      <c r="T20" s="48"/>
      <c r="U20" s="58"/>
      <c r="V20" s="185">
        <f>S20+T20+U20</f>
        <v>0</v>
      </c>
      <c r="W20" s="201">
        <f>C20+H20+M20+R20+V20</f>
        <v>0</v>
      </c>
    </row>
    <row r="21" spans="1:23" x14ac:dyDescent="0.2">
      <c r="A21" s="309" t="s">
        <v>15</v>
      </c>
      <c r="B21" s="4"/>
      <c r="C21" s="195"/>
      <c r="D21" s="52"/>
      <c r="E21" s="51"/>
      <c r="F21" s="51"/>
      <c r="G21" s="52"/>
      <c r="H21" s="155">
        <f t="shared" si="6"/>
        <v>0</v>
      </c>
      <c r="I21" s="69"/>
      <c r="J21" s="58"/>
      <c r="K21" s="58"/>
      <c r="L21" s="148"/>
      <c r="M21" s="139">
        <f>I21+J21+K21+L21</f>
        <v>0</v>
      </c>
      <c r="N21" s="169"/>
      <c r="O21" s="51"/>
      <c r="P21" s="58"/>
      <c r="Q21" s="145"/>
      <c r="R21" s="154">
        <f t="shared" ref="R21:R22" si="7">N21+O21+P21+Q21</f>
        <v>0</v>
      </c>
      <c r="S21" s="169"/>
      <c r="T21" s="51"/>
      <c r="U21" s="58"/>
      <c r="V21" s="185">
        <f>S21+T21+U21</f>
        <v>0</v>
      </c>
      <c r="W21" s="201">
        <f>C21+H21+M21+R21+V21</f>
        <v>0</v>
      </c>
    </row>
    <row r="22" spans="1:23" x14ac:dyDescent="0.2">
      <c r="A22" s="310" t="s">
        <v>16</v>
      </c>
      <c r="B22" s="5"/>
      <c r="C22" s="196"/>
      <c r="D22" s="55"/>
      <c r="E22" s="43"/>
      <c r="F22" s="43"/>
      <c r="G22" s="55"/>
      <c r="H22" s="155">
        <f t="shared" si="6"/>
        <v>0</v>
      </c>
      <c r="I22" s="69"/>
      <c r="J22" s="58"/>
      <c r="K22" s="58"/>
      <c r="L22" s="148"/>
      <c r="M22" s="139">
        <f>I22+J22+K22+L22</f>
        <v>0</v>
      </c>
      <c r="N22" s="174"/>
      <c r="O22" s="51"/>
      <c r="P22" s="58"/>
      <c r="Q22" s="145"/>
      <c r="R22" s="154">
        <f t="shared" si="7"/>
        <v>0</v>
      </c>
      <c r="S22" s="174"/>
      <c r="T22" s="51"/>
      <c r="U22" s="58"/>
      <c r="V22" s="185">
        <f>S22+T22+U22</f>
        <v>0</v>
      </c>
      <c r="W22" s="201">
        <f>C22+H22+M22+R22+V22</f>
        <v>0</v>
      </c>
    </row>
    <row r="23" spans="1:23" s="105" customFormat="1" x14ac:dyDescent="0.2">
      <c r="A23" s="311" t="s">
        <v>29</v>
      </c>
      <c r="B23" s="26">
        <f t="shared" ref="B23:C23" si="8">SUM(B20:B22)</f>
        <v>0</v>
      </c>
      <c r="C23" s="199">
        <f t="shared" si="8"/>
        <v>0</v>
      </c>
      <c r="D23" s="140">
        <f t="shared" ref="D23" si="9">SUM(D20:D22)</f>
        <v>0</v>
      </c>
      <c r="E23" s="56">
        <f t="shared" ref="E23" si="10">SUM(E20:E22)</f>
        <v>0</v>
      </c>
      <c r="F23" s="56">
        <f t="shared" ref="F23" si="11">SUM(F20:F22)</f>
        <v>0</v>
      </c>
      <c r="G23" s="56">
        <f t="shared" ref="G23" si="12">SUM(G20:G22)</f>
        <v>0</v>
      </c>
      <c r="H23" s="183">
        <f t="shared" ref="H23" si="13">SUM(H20:H22)</f>
        <v>0</v>
      </c>
      <c r="I23" s="175">
        <f t="shared" ref="I23:K23" si="14">SUM(I20:I22)</f>
        <v>0</v>
      </c>
      <c r="J23" s="270">
        <f t="shared" si="14"/>
        <v>0</v>
      </c>
      <c r="K23" s="270">
        <f t="shared" si="14"/>
        <v>0</v>
      </c>
      <c r="L23" s="270">
        <f t="shared" ref="L23" si="15">SUM(L20:L22)</f>
        <v>0</v>
      </c>
      <c r="M23" s="149">
        <f t="shared" ref="M23" si="16">SUM(M20:M22)</f>
        <v>0</v>
      </c>
      <c r="N23" s="175">
        <f t="shared" ref="N23:R23" si="17">SUM(N20:N22)</f>
        <v>0</v>
      </c>
      <c r="O23" s="270">
        <f t="shared" si="17"/>
        <v>0</v>
      </c>
      <c r="P23" s="270">
        <f t="shared" si="17"/>
        <v>0</v>
      </c>
      <c r="Q23" s="367">
        <f t="shared" si="17"/>
        <v>0</v>
      </c>
      <c r="R23" s="368">
        <f t="shared" si="17"/>
        <v>0</v>
      </c>
      <c r="S23" s="175">
        <f t="shared" ref="S23:U23" si="18">SUM(S20:S22)</f>
        <v>0</v>
      </c>
      <c r="T23" s="270">
        <f t="shared" si="18"/>
        <v>0</v>
      </c>
      <c r="U23" s="270">
        <f t="shared" si="18"/>
        <v>0</v>
      </c>
      <c r="V23" s="183">
        <f t="shared" ref="V23" si="19">SUM(V20:V22)</f>
        <v>0</v>
      </c>
      <c r="W23" s="150">
        <f t="shared" ref="W23" si="20">SUM(W20:W22)</f>
        <v>0</v>
      </c>
    </row>
    <row r="24" spans="1:23" ht="13.5" thickBot="1" x14ac:dyDescent="0.25">
      <c r="A24" s="306" t="s">
        <v>4</v>
      </c>
      <c r="B24" s="2"/>
      <c r="C24" s="200"/>
      <c r="D24" s="145"/>
      <c r="E24" s="58"/>
      <c r="F24" s="58"/>
      <c r="G24" s="58"/>
      <c r="H24" s="184">
        <f>D24+E24+F24+G24</f>
        <v>0</v>
      </c>
      <c r="I24" s="179"/>
      <c r="J24" s="58"/>
      <c r="K24" s="58"/>
      <c r="L24" s="148"/>
      <c r="M24" s="157">
        <f>I24+J24+K24+L24</f>
        <v>0</v>
      </c>
      <c r="N24" s="176"/>
      <c r="O24" s="58"/>
      <c r="P24" s="58"/>
      <c r="Q24" s="145"/>
      <c r="R24" s="337">
        <f>N24+O24+P24+Q24</f>
        <v>0</v>
      </c>
      <c r="S24" s="176"/>
      <c r="T24" s="58"/>
      <c r="U24" s="58"/>
      <c r="V24" s="184">
        <f>S24+T24+U24</f>
        <v>0</v>
      </c>
      <c r="W24" s="59">
        <f>C24+H24+M24+R24+V24</f>
        <v>0</v>
      </c>
    </row>
    <row r="25" spans="1:23" s="105" customFormat="1" ht="15.75" x14ac:dyDescent="0.25">
      <c r="A25" s="290" t="s">
        <v>118</v>
      </c>
      <c r="B25" s="27">
        <f>B23+B24</f>
        <v>0</v>
      </c>
      <c r="C25" s="394">
        <f t="shared" ref="C25:W25" si="21">C23+C24</f>
        <v>0</v>
      </c>
      <c r="D25" s="266">
        <f t="shared" si="21"/>
        <v>0</v>
      </c>
      <c r="E25" s="27">
        <f t="shared" si="21"/>
        <v>0</v>
      </c>
      <c r="F25" s="27">
        <f t="shared" si="21"/>
        <v>0</v>
      </c>
      <c r="G25" s="27">
        <f t="shared" si="21"/>
        <v>0</v>
      </c>
      <c r="H25" s="272">
        <f t="shared" si="21"/>
        <v>0</v>
      </c>
      <c r="I25" s="273">
        <f t="shared" si="21"/>
        <v>0</v>
      </c>
      <c r="J25" s="267">
        <f t="shared" si="21"/>
        <v>0</v>
      </c>
      <c r="K25" s="267">
        <f t="shared" si="21"/>
        <v>0</v>
      </c>
      <c r="L25" s="267">
        <f t="shared" si="21"/>
        <v>0</v>
      </c>
      <c r="M25" s="268">
        <f t="shared" si="21"/>
        <v>0</v>
      </c>
      <c r="N25" s="271">
        <f t="shared" si="21"/>
        <v>0</v>
      </c>
      <c r="O25" s="267">
        <f t="shared" si="21"/>
        <v>0</v>
      </c>
      <c r="P25" s="267">
        <f t="shared" si="21"/>
        <v>0</v>
      </c>
      <c r="Q25" s="267">
        <f t="shared" si="21"/>
        <v>0</v>
      </c>
      <c r="R25" s="268">
        <f t="shared" si="21"/>
        <v>0</v>
      </c>
      <c r="S25" s="271">
        <f t="shared" ref="S25:U25" si="22">S23+S24</f>
        <v>0</v>
      </c>
      <c r="T25" s="267">
        <f t="shared" si="22"/>
        <v>0</v>
      </c>
      <c r="U25" s="267">
        <f t="shared" si="22"/>
        <v>0</v>
      </c>
      <c r="V25" s="268">
        <f t="shared" ref="V25" si="23">V23+V24</f>
        <v>0</v>
      </c>
      <c r="W25" s="266">
        <f t="shared" si="21"/>
        <v>0</v>
      </c>
    </row>
    <row r="26" spans="1:23" ht="15.75" x14ac:dyDescent="0.25">
      <c r="A26" s="16"/>
      <c r="B26" s="1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s="387" customFormat="1" ht="21" thickBot="1" x14ac:dyDescent="0.35">
      <c r="A27" s="384" t="s">
        <v>138</v>
      </c>
      <c r="B27" s="384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6"/>
      <c r="O27" s="385"/>
      <c r="P27" s="385"/>
      <c r="Q27" s="385"/>
      <c r="R27" s="385"/>
      <c r="S27" s="386"/>
      <c r="T27" s="385"/>
      <c r="U27" s="385"/>
      <c r="V27" s="385"/>
      <c r="W27" s="386"/>
    </row>
    <row r="28" spans="1:23" s="105" customFormat="1" ht="15.75" x14ac:dyDescent="0.25">
      <c r="A28" s="291"/>
      <c r="B28" s="292" t="str">
        <f t="shared" ref="B28:D29" si="24">B6</f>
        <v>2018-2021</v>
      </c>
      <c r="C28" s="411" t="str">
        <f t="shared" si="24"/>
        <v>Expenses incured prior to April 2018</v>
      </c>
      <c r="D28" s="410" t="str">
        <f t="shared" si="24"/>
        <v>FISCAL YEAR 2018 - 2019</v>
      </c>
      <c r="E28" s="410"/>
      <c r="F28" s="410"/>
      <c r="G28" s="410"/>
      <c r="H28" s="410"/>
      <c r="I28" s="419" t="str">
        <f>I6</f>
        <v>FISCAL YEAR 2019-2020</v>
      </c>
      <c r="J28" s="420"/>
      <c r="K28" s="420"/>
      <c r="L28" s="420"/>
      <c r="M28" s="421"/>
      <c r="N28" s="398" t="str">
        <f>N6</f>
        <v>FISCAL YEAR 2020-2021</v>
      </c>
      <c r="O28" s="399"/>
      <c r="P28" s="399"/>
      <c r="Q28" s="399"/>
      <c r="R28" s="400"/>
      <c r="S28" s="406" t="str">
        <f>S6</f>
        <v>January to December 2021</v>
      </c>
      <c r="T28" s="407"/>
      <c r="U28" s="407"/>
      <c r="V28" s="408"/>
      <c r="W28" s="293" t="str">
        <f>W6</f>
        <v>Total</v>
      </c>
    </row>
    <row r="29" spans="1:23" s="365" customFormat="1" ht="31.5" x14ac:dyDescent="0.25">
      <c r="A29" s="306"/>
      <c r="B29" s="357" t="str">
        <f t="shared" si="24"/>
        <v>Project Budget</v>
      </c>
      <c r="C29" s="412"/>
      <c r="D29" s="349" t="str">
        <f t="shared" si="24"/>
        <v>Forecast</v>
      </c>
      <c r="E29" s="349" t="str">
        <f t="shared" ref="E29:G29" si="25">E7</f>
        <v>Forecast</v>
      </c>
      <c r="F29" s="349" t="str">
        <f t="shared" si="25"/>
        <v>Forecast</v>
      </c>
      <c r="G29" s="349" t="str">
        <f t="shared" si="25"/>
        <v>Forecast</v>
      </c>
      <c r="H29" s="358" t="s">
        <v>13</v>
      </c>
      <c r="I29" s="359" t="str">
        <f>I7</f>
        <v>Forecast</v>
      </c>
      <c r="J29" s="360" t="str">
        <f t="shared" ref="J29:L30" si="26">J7</f>
        <v>Forecast</v>
      </c>
      <c r="K29" s="360" t="str">
        <f t="shared" si="26"/>
        <v>Forecast</v>
      </c>
      <c r="L29" s="360" t="str">
        <f t="shared" si="26"/>
        <v>Forecast</v>
      </c>
      <c r="M29" s="352" t="s">
        <v>13</v>
      </c>
      <c r="N29" s="361" t="str">
        <f t="shared" ref="N29:Q30" si="27">N7</f>
        <v>Forecast</v>
      </c>
      <c r="O29" s="362" t="str">
        <f t="shared" si="27"/>
        <v>Forecast</v>
      </c>
      <c r="P29" s="363" t="str">
        <f t="shared" si="27"/>
        <v>Forecast</v>
      </c>
      <c r="Q29" s="353" t="str">
        <f t="shared" si="27"/>
        <v>Forecast</v>
      </c>
      <c r="R29" s="366" t="s">
        <v>13</v>
      </c>
      <c r="S29" s="361" t="str">
        <f>S7</f>
        <v>Forecast</v>
      </c>
      <c r="T29" s="362" t="str">
        <f>T7</f>
        <v>Forecast</v>
      </c>
      <c r="U29" s="363" t="str">
        <f>U7</f>
        <v>Forecast</v>
      </c>
      <c r="V29" s="364" t="s">
        <v>13</v>
      </c>
      <c r="W29" s="356" t="str">
        <f>W7</f>
        <v>Actual &amp; Forecast</v>
      </c>
    </row>
    <row r="30" spans="1:23" s="105" customFormat="1" ht="16.5" thickBot="1" x14ac:dyDescent="0.3">
      <c r="A30" s="297"/>
      <c r="B30" s="298" t="str">
        <f>B8</f>
        <v>as per C.A.</v>
      </c>
      <c r="C30" s="413"/>
      <c r="D30" s="187" t="str">
        <f>D8</f>
        <v>Apr - Jun 18</v>
      </c>
      <c r="E30" s="127" t="str">
        <f>E8</f>
        <v>Jul - Sep 18</v>
      </c>
      <c r="F30" s="127" t="str">
        <f>F8</f>
        <v>Oct - Dec  18</v>
      </c>
      <c r="G30" s="127" t="str">
        <f>G8</f>
        <v>Jan - Mar 19</v>
      </c>
      <c r="H30" s="312" t="s">
        <v>43</v>
      </c>
      <c r="I30" s="163" t="str">
        <f>I8</f>
        <v>Apr - Jun 19</v>
      </c>
      <c r="J30" s="127" t="str">
        <f t="shared" si="26"/>
        <v>Jul - Sept 19</v>
      </c>
      <c r="K30" s="127" t="str">
        <f t="shared" si="26"/>
        <v>Oct - Dec 19</v>
      </c>
      <c r="L30" s="300" t="str">
        <f t="shared" si="26"/>
        <v>Jan - Mar 20</v>
      </c>
      <c r="M30" s="213" t="s">
        <v>44</v>
      </c>
      <c r="N30" s="217" t="str">
        <f t="shared" si="27"/>
        <v>Apr - Jun 20</v>
      </c>
      <c r="O30" s="127" t="str">
        <f t="shared" si="27"/>
        <v>Jul - Sept 20</v>
      </c>
      <c r="P30" s="207" t="str">
        <f t="shared" si="27"/>
        <v>Oct - Dec 20</v>
      </c>
      <c r="Q30" s="187" t="str">
        <f t="shared" si="27"/>
        <v>Jan-Mar 21</v>
      </c>
      <c r="R30" s="301" t="str">
        <f>R8</f>
        <v>FY 2020-2021</v>
      </c>
      <c r="S30" s="217" t="str">
        <f>S8</f>
        <v>Apr - Jun 21</v>
      </c>
      <c r="T30" s="127" t="str">
        <f>T8</f>
        <v>Jul - Sept 21</v>
      </c>
      <c r="U30" s="207" t="str">
        <f>U8</f>
        <v>Oct - Dec 21</v>
      </c>
      <c r="V30" s="301" t="str">
        <f>V8</f>
        <v>Jan-Dec 2021</v>
      </c>
      <c r="W30" s="313" t="str">
        <f>W8</f>
        <v>2018-2021</v>
      </c>
    </row>
    <row r="31" spans="1:23" s="91" customFormat="1" ht="13.5" thickTop="1" x14ac:dyDescent="0.2">
      <c r="A31" s="305" t="s">
        <v>39</v>
      </c>
      <c r="B31" s="92" t="s">
        <v>17</v>
      </c>
      <c r="C31" s="194"/>
      <c r="D31" s="188"/>
      <c r="E31" s="93"/>
      <c r="F31" s="93"/>
      <c r="G31" s="93"/>
      <c r="H31" s="162">
        <f>SUM(D31:G31)</f>
        <v>0</v>
      </c>
      <c r="I31" s="168"/>
      <c r="J31" s="142"/>
      <c r="K31" s="142"/>
      <c r="L31" s="146"/>
      <c r="M31" s="214">
        <f>I31+J31+K31+L31</f>
        <v>0</v>
      </c>
      <c r="N31" s="205"/>
      <c r="O31" s="206"/>
      <c r="P31" s="171"/>
      <c r="Q31" s="340"/>
      <c r="R31" s="214">
        <f>N31+O31+P31+Q31</f>
        <v>0</v>
      </c>
      <c r="S31" s="205"/>
      <c r="T31" s="206"/>
      <c r="U31" s="171"/>
      <c r="V31" s="204">
        <f>S31+T31+U31</f>
        <v>0</v>
      </c>
      <c r="W31" s="158">
        <f>C31+H31+M31+R31+V31</f>
        <v>0</v>
      </c>
    </row>
    <row r="32" spans="1:23" ht="13.5" thickBot="1" x14ac:dyDescent="0.25">
      <c r="A32" s="314" t="s">
        <v>30</v>
      </c>
      <c r="B32" s="32"/>
      <c r="C32" s="195"/>
      <c r="D32" s="69"/>
      <c r="E32" s="51"/>
      <c r="F32" s="51"/>
      <c r="G32" s="51"/>
      <c r="H32" s="135">
        <f>SUM(D32:G32)</f>
        <v>0</v>
      </c>
      <c r="I32" s="174"/>
      <c r="J32" s="58"/>
      <c r="K32" s="58"/>
      <c r="L32" s="148"/>
      <c r="M32" s="135">
        <f>I32+J32+K32+L32</f>
        <v>0</v>
      </c>
      <c r="N32" s="174"/>
      <c r="O32" s="43"/>
      <c r="P32" s="58"/>
      <c r="Q32" s="145"/>
      <c r="R32" s="369">
        <f>N32+O32+P32+Q32</f>
        <v>0</v>
      </c>
      <c r="S32" s="174"/>
      <c r="T32" s="43"/>
      <c r="U32" s="58"/>
      <c r="V32" s="141">
        <f>S32+T32+U32</f>
        <v>0</v>
      </c>
      <c r="W32" s="159">
        <f>C32+H32+M32+R32+V32</f>
        <v>0</v>
      </c>
    </row>
    <row r="33" spans="1:23" s="105" customFormat="1" ht="15.75" x14ac:dyDescent="0.25">
      <c r="A33" s="315" t="s">
        <v>139</v>
      </c>
      <c r="B33" s="28">
        <f>B32</f>
        <v>0</v>
      </c>
      <c r="C33" s="193">
        <f>C32</f>
        <v>0</v>
      </c>
      <c r="D33" s="161">
        <f>D32</f>
        <v>0</v>
      </c>
      <c r="E33" s="161">
        <f t="shared" ref="E33:G33" si="28">E32</f>
        <v>0</v>
      </c>
      <c r="F33" s="161">
        <f t="shared" si="28"/>
        <v>0</v>
      </c>
      <c r="G33" s="161">
        <f t="shared" si="28"/>
        <v>0</v>
      </c>
      <c r="H33" s="161">
        <f>H32</f>
        <v>0</v>
      </c>
      <c r="I33" s="167">
        <f>I32</f>
        <v>0</v>
      </c>
      <c r="J33" s="63">
        <f t="shared" ref="J33:L33" si="29">J32</f>
        <v>0</v>
      </c>
      <c r="K33" s="63">
        <f t="shared" si="29"/>
        <v>0</v>
      </c>
      <c r="L33" s="63">
        <f t="shared" si="29"/>
        <v>0</v>
      </c>
      <c r="M33" s="156">
        <f>M32</f>
        <v>0</v>
      </c>
      <c r="N33" s="167">
        <f>N32</f>
        <v>0</v>
      </c>
      <c r="O33" s="63">
        <f t="shared" ref="O33:P33" si="30">O32</f>
        <v>0</v>
      </c>
      <c r="P33" s="63">
        <f t="shared" si="30"/>
        <v>0</v>
      </c>
      <c r="Q33" s="341">
        <f>Q32</f>
        <v>0</v>
      </c>
      <c r="R33" s="143">
        <f>R32</f>
        <v>0</v>
      </c>
      <c r="S33" s="167">
        <f>S32</f>
        <v>0</v>
      </c>
      <c r="T33" s="63">
        <f t="shared" ref="T33:U33" si="31">T32</f>
        <v>0</v>
      </c>
      <c r="U33" s="63">
        <f t="shared" si="31"/>
        <v>0</v>
      </c>
      <c r="V33" s="143">
        <f>V32</f>
        <v>0</v>
      </c>
      <c r="W33" s="61">
        <f>W32</f>
        <v>0</v>
      </c>
    </row>
    <row r="34" spans="1:23" s="18" customFormat="1" ht="16.5" thickBot="1" x14ac:dyDescent="0.3">
      <c r="A34" s="16"/>
      <c r="B34" s="274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s="18" customFormat="1" ht="32.25" thickBot="1" x14ac:dyDescent="0.3">
      <c r="A35" s="316" t="s">
        <v>58</v>
      </c>
      <c r="B35" s="328"/>
      <c r="C35" s="327"/>
      <c r="D35" s="329"/>
      <c r="E35" s="330"/>
      <c r="F35" s="330"/>
      <c r="G35" s="331"/>
      <c r="H35" s="287">
        <f>D35+E35+F35+G35</f>
        <v>0</v>
      </c>
      <c r="I35" s="329"/>
      <c r="J35" s="330"/>
      <c r="K35" s="330"/>
      <c r="L35" s="331"/>
      <c r="M35" s="287">
        <f>I35+J35+K35+L35</f>
        <v>0</v>
      </c>
      <c r="N35" s="329"/>
      <c r="O35" s="330"/>
      <c r="P35" s="330"/>
      <c r="Q35" s="342"/>
      <c r="R35" s="288">
        <f>N35+O35+P35+Q35</f>
        <v>0</v>
      </c>
      <c r="S35" s="329"/>
      <c r="T35" s="330"/>
      <c r="U35" s="330"/>
      <c r="V35" s="288">
        <f>S35+T35+U35</f>
        <v>0</v>
      </c>
      <c r="W35" s="276">
        <f>C35+H35+M35+R35+V35</f>
        <v>0</v>
      </c>
    </row>
    <row r="36" spans="1:23" s="105" customFormat="1" x14ac:dyDescent="0.2">
      <c r="A36" s="257"/>
      <c r="B36" s="25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8"/>
      <c r="N36" s="247"/>
      <c r="O36" s="317"/>
      <c r="P36" s="317"/>
      <c r="Q36" s="317"/>
      <c r="R36" s="317"/>
      <c r="S36" s="247"/>
      <c r="T36" s="317"/>
      <c r="U36" s="317"/>
      <c r="V36" s="317"/>
      <c r="W36" s="289"/>
    </row>
    <row r="37" spans="1:23" s="105" customFormat="1" ht="16.5" thickBot="1" x14ac:dyDescent="0.3">
      <c r="A37" s="319" t="s">
        <v>5</v>
      </c>
      <c r="B37" s="25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20"/>
      <c r="N37" s="321"/>
      <c r="O37" s="317"/>
      <c r="P37" s="317"/>
      <c r="Q37" s="317"/>
      <c r="R37" s="317"/>
      <c r="S37" s="321"/>
      <c r="T37" s="317"/>
      <c r="U37" s="317"/>
      <c r="V37" s="317"/>
      <c r="W37" s="289"/>
    </row>
    <row r="38" spans="1:23" s="105" customFormat="1" ht="15.75" x14ac:dyDescent="0.25">
      <c r="A38" s="291"/>
      <c r="B38" s="322" t="str">
        <f>B6</f>
        <v>2018-2021</v>
      </c>
      <c r="C38" s="414" t="str">
        <f>C6</f>
        <v>Expenses incured prior to April 2018</v>
      </c>
      <c r="D38" s="410" t="str">
        <f>D6</f>
        <v>FISCAL YEAR 2018 - 2019</v>
      </c>
      <c r="E38" s="410"/>
      <c r="F38" s="410"/>
      <c r="G38" s="410"/>
      <c r="H38" s="410"/>
      <c r="I38" s="422" t="str">
        <f>I6</f>
        <v>FISCAL YEAR 2019-2020</v>
      </c>
      <c r="J38" s="423"/>
      <c r="K38" s="423"/>
      <c r="L38" s="423"/>
      <c r="M38" s="423"/>
      <c r="N38" s="401" t="str">
        <f>N6</f>
        <v>FISCAL YEAR 2020-2021</v>
      </c>
      <c r="O38" s="402"/>
      <c r="P38" s="402"/>
      <c r="Q38" s="402"/>
      <c r="R38" s="403"/>
      <c r="S38" s="395" t="str">
        <f>S6</f>
        <v>January to December 2021</v>
      </c>
      <c r="T38" s="396"/>
      <c r="U38" s="396"/>
      <c r="V38" s="397"/>
      <c r="W38" s="293" t="str">
        <f>W6</f>
        <v>Total</v>
      </c>
    </row>
    <row r="39" spans="1:23" s="365" customFormat="1" ht="30" customHeight="1" x14ac:dyDescent="0.25">
      <c r="A39" s="306"/>
      <c r="B39" s="370" t="s">
        <v>112</v>
      </c>
      <c r="C39" s="415"/>
      <c r="D39" s="393" t="str">
        <f>D7</f>
        <v>Forecast</v>
      </c>
      <c r="E39" s="371" t="str">
        <f t="shared" ref="E39:G39" si="32">E7</f>
        <v>Forecast</v>
      </c>
      <c r="F39" s="371" t="str">
        <f t="shared" si="32"/>
        <v>Forecast</v>
      </c>
      <c r="G39" s="371" t="str">
        <f t="shared" si="32"/>
        <v>Forecast</v>
      </c>
      <c r="H39" s="372" t="s">
        <v>13</v>
      </c>
      <c r="I39" s="373" t="str">
        <f>I7</f>
        <v>Forecast</v>
      </c>
      <c r="J39" s="374" t="str">
        <f t="shared" ref="J39:L40" si="33">J7</f>
        <v>Forecast</v>
      </c>
      <c r="K39" s="374" t="str">
        <f t="shared" si="33"/>
        <v>Forecast</v>
      </c>
      <c r="L39" s="375" t="str">
        <f t="shared" si="33"/>
        <v>Forecast</v>
      </c>
      <c r="M39" s="376" t="s">
        <v>13</v>
      </c>
      <c r="N39" s="377" t="str">
        <f t="shared" ref="N39:R40" si="34">N7</f>
        <v>Forecast</v>
      </c>
      <c r="O39" s="378" t="str">
        <f t="shared" si="34"/>
        <v>Forecast</v>
      </c>
      <c r="P39" s="379" t="str">
        <f t="shared" si="34"/>
        <v>Forecast</v>
      </c>
      <c r="Q39" s="380" t="str">
        <f t="shared" si="34"/>
        <v>Forecast</v>
      </c>
      <c r="R39" s="381" t="str">
        <f t="shared" si="34"/>
        <v>Total</v>
      </c>
      <c r="S39" s="377" t="str">
        <f>S7</f>
        <v>Forecast</v>
      </c>
      <c r="T39" s="378" t="str">
        <f t="shared" ref="T39:V40" si="35">T7</f>
        <v>Forecast</v>
      </c>
      <c r="U39" s="382" t="str">
        <f t="shared" si="35"/>
        <v>Forecast</v>
      </c>
      <c r="V39" s="381" t="str">
        <f t="shared" si="35"/>
        <v>Total</v>
      </c>
      <c r="W39" s="383" t="str">
        <f>W7</f>
        <v>Actual &amp; Forecast</v>
      </c>
    </row>
    <row r="40" spans="1:23" s="105" customFormat="1" ht="13.5" thickBot="1" x14ac:dyDescent="0.25">
      <c r="A40" s="297"/>
      <c r="B40" s="235" t="str">
        <f>B30</f>
        <v>as per C.A.</v>
      </c>
      <c r="C40" s="416"/>
      <c r="D40" s="187" t="str">
        <f>D8</f>
        <v>Apr - Jun 18</v>
      </c>
      <c r="E40" s="127" t="str">
        <f>E8</f>
        <v>Jul - Sep 18</v>
      </c>
      <c r="F40" s="127" t="str">
        <f>F8</f>
        <v>Oct - Dec  18</v>
      </c>
      <c r="G40" s="127" t="str">
        <f>G8</f>
        <v>Jan - Mar 19</v>
      </c>
      <c r="H40" s="277" t="str">
        <f>H8</f>
        <v>FY 2016-2017</v>
      </c>
      <c r="I40" s="163" t="str">
        <f>I8</f>
        <v>Apr - Jun 19</v>
      </c>
      <c r="J40" s="207" t="str">
        <f t="shared" si="33"/>
        <v>Jul - Sept 19</v>
      </c>
      <c r="K40" s="207" t="str">
        <f t="shared" si="33"/>
        <v>Oct - Dec 19</v>
      </c>
      <c r="L40" s="345" t="str">
        <f t="shared" si="33"/>
        <v>Jan - Mar 20</v>
      </c>
      <c r="M40" s="281" t="str">
        <f>M8</f>
        <v>FY 2019-2020</v>
      </c>
      <c r="N40" s="278" t="str">
        <f t="shared" si="34"/>
        <v>Apr - Jun 20</v>
      </c>
      <c r="O40" s="279" t="str">
        <f t="shared" si="34"/>
        <v>Jul - Sept 20</v>
      </c>
      <c r="P40" s="343" t="str">
        <f t="shared" si="34"/>
        <v>Oct - Dec 20</v>
      </c>
      <c r="Q40" s="345" t="str">
        <f t="shared" si="34"/>
        <v>Jan-Mar 21</v>
      </c>
      <c r="R40" s="218" t="str">
        <f t="shared" si="34"/>
        <v>FY 2020-2021</v>
      </c>
      <c r="S40" s="278" t="str">
        <f>S8</f>
        <v>Apr - Jun 21</v>
      </c>
      <c r="T40" s="279" t="str">
        <f t="shared" si="35"/>
        <v>Jul - Sept 21</v>
      </c>
      <c r="U40" s="280" t="str">
        <f t="shared" si="35"/>
        <v>Oct - Dec 21</v>
      </c>
      <c r="V40" s="218" t="str">
        <f t="shared" si="35"/>
        <v>Jan-Dec 2021</v>
      </c>
      <c r="W40" s="302" t="str">
        <f>W8</f>
        <v>2018-2021</v>
      </c>
    </row>
    <row r="41" spans="1:23" s="323" customFormat="1" ht="13.5" thickTop="1" x14ac:dyDescent="0.2">
      <c r="A41" s="305" t="s">
        <v>39</v>
      </c>
      <c r="B41" s="94">
        <f>B9+B18</f>
        <v>0</v>
      </c>
      <c r="C41" s="190">
        <f>C9+C18</f>
        <v>0</v>
      </c>
      <c r="D41" s="285">
        <f>D9+D18</f>
        <v>0</v>
      </c>
      <c r="E41" s="96">
        <f t="shared" ref="E41:G41" si="36">E9+E18</f>
        <v>0</v>
      </c>
      <c r="F41" s="96">
        <f t="shared" si="36"/>
        <v>0</v>
      </c>
      <c r="G41" s="96">
        <f t="shared" si="36"/>
        <v>0</v>
      </c>
      <c r="H41" s="336">
        <f>H9+H18</f>
        <v>0</v>
      </c>
      <c r="I41" s="164">
        <f>I9+I18</f>
        <v>0</v>
      </c>
      <c r="J41" s="347">
        <f t="shared" ref="J41:L41" si="37">J9+J18</f>
        <v>0</v>
      </c>
      <c r="K41" s="347">
        <f t="shared" si="37"/>
        <v>0</v>
      </c>
      <c r="L41" s="347">
        <f t="shared" si="37"/>
        <v>0</v>
      </c>
      <c r="M41" s="214">
        <f t="shared" ref="M41:V41" si="38">M9+M18</f>
        <v>0</v>
      </c>
      <c r="N41" s="285">
        <f t="shared" si="38"/>
        <v>0</v>
      </c>
      <c r="O41" s="96">
        <f t="shared" si="38"/>
        <v>0</v>
      </c>
      <c r="P41" s="344">
        <f t="shared" si="38"/>
        <v>0</v>
      </c>
      <c r="Q41" s="344">
        <f t="shared" si="38"/>
        <v>0</v>
      </c>
      <c r="R41" s="95">
        <f t="shared" si="38"/>
        <v>0</v>
      </c>
      <c r="S41" s="285">
        <f t="shared" si="38"/>
        <v>0</v>
      </c>
      <c r="T41" s="96">
        <f t="shared" si="38"/>
        <v>0</v>
      </c>
      <c r="U41" s="286">
        <f t="shared" si="38"/>
        <v>0</v>
      </c>
      <c r="V41" s="95">
        <f t="shared" si="38"/>
        <v>0</v>
      </c>
      <c r="W41" s="97">
        <f>C41+H41+M41+R41+V41</f>
        <v>0</v>
      </c>
    </row>
    <row r="42" spans="1:23" s="105" customFormat="1" x14ac:dyDescent="0.2">
      <c r="A42" s="324" t="s">
        <v>29</v>
      </c>
      <c r="B42" s="98">
        <f>B10+B23+B33</f>
        <v>0</v>
      </c>
      <c r="C42" s="191">
        <f>C10+C23+C33</f>
        <v>0</v>
      </c>
      <c r="D42" s="165">
        <f>D10+D23+D33</f>
        <v>0</v>
      </c>
      <c r="E42" s="72">
        <f t="shared" ref="E42:G42" si="39">E10+E23+E33</f>
        <v>0</v>
      </c>
      <c r="F42" s="72">
        <f t="shared" si="39"/>
        <v>0</v>
      </c>
      <c r="G42" s="72">
        <f t="shared" si="39"/>
        <v>0</v>
      </c>
      <c r="H42" s="153">
        <f>H10+H23+H33</f>
        <v>0</v>
      </c>
      <c r="I42" s="166">
        <f>I10+I23+I33</f>
        <v>0</v>
      </c>
      <c r="J42" s="75">
        <f t="shared" ref="J42:L42" si="40">J10+J23+J33</f>
        <v>0</v>
      </c>
      <c r="K42" s="75">
        <f t="shared" si="40"/>
        <v>0</v>
      </c>
      <c r="L42" s="75">
        <f t="shared" si="40"/>
        <v>0</v>
      </c>
      <c r="M42" s="157">
        <f t="shared" ref="M42:V42" si="41">M10+M23+M33</f>
        <v>0</v>
      </c>
      <c r="N42" s="165">
        <f t="shared" si="41"/>
        <v>0</v>
      </c>
      <c r="O42" s="72">
        <f t="shared" si="41"/>
        <v>0</v>
      </c>
      <c r="P42" s="157">
        <f t="shared" si="41"/>
        <v>0</v>
      </c>
      <c r="Q42" s="157">
        <f t="shared" si="41"/>
        <v>0</v>
      </c>
      <c r="R42" s="71">
        <f t="shared" si="41"/>
        <v>0</v>
      </c>
      <c r="S42" s="165">
        <f t="shared" si="41"/>
        <v>0</v>
      </c>
      <c r="T42" s="72">
        <f t="shared" si="41"/>
        <v>0</v>
      </c>
      <c r="U42" s="144">
        <f t="shared" si="41"/>
        <v>0</v>
      </c>
      <c r="V42" s="71">
        <f t="shared" si="41"/>
        <v>0</v>
      </c>
      <c r="W42" s="70">
        <f>IF(SUM(W10+W23+W33)&gt;(B42),"EXCEEDS APPROVED BUDGET",(SUM(W10,W23,W33)))</f>
        <v>0</v>
      </c>
    </row>
    <row r="43" spans="1:23" s="105" customFormat="1" ht="12.75" customHeight="1" x14ac:dyDescent="0.2">
      <c r="A43" s="325" t="s">
        <v>18</v>
      </c>
      <c r="B43" s="99">
        <f t="shared" ref="B43:W43" si="42">B35</f>
        <v>0</v>
      </c>
      <c r="C43" s="192">
        <f t="shared" si="42"/>
        <v>0</v>
      </c>
      <c r="D43" s="166">
        <f t="shared" si="42"/>
        <v>0</v>
      </c>
      <c r="E43" s="75">
        <f t="shared" ref="E43:G43" si="43">E35</f>
        <v>0</v>
      </c>
      <c r="F43" s="75">
        <f t="shared" si="43"/>
        <v>0</v>
      </c>
      <c r="G43" s="75">
        <f t="shared" si="43"/>
        <v>0</v>
      </c>
      <c r="H43" s="155">
        <f t="shared" si="42"/>
        <v>0</v>
      </c>
      <c r="I43" s="166">
        <f t="shared" si="42"/>
        <v>0</v>
      </c>
      <c r="J43" s="75">
        <f t="shared" ref="J43:L43" si="44">J35</f>
        <v>0</v>
      </c>
      <c r="K43" s="75">
        <f t="shared" si="44"/>
        <v>0</v>
      </c>
      <c r="L43" s="75">
        <f t="shared" si="44"/>
        <v>0</v>
      </c>
      <c r="M43" s="135">
        <f t="shared" si="42"/>
        <v>0</v>
      </c>
      <c r="N43" s="166">
        <f t="shared" si="42"/>
        <v>0</v>
      </c>
      <c r="O43" s="75">
        <f t="shared" si="42"/>
        <v>0</v>
      </c>
      <c r="P43" s="135">
        <f t="shared" si="42"/>
        <v>0</v>
      </c>
      <c r="Q43" s="135">
        <f t="shared" ref="Q43" si="45">Q35</f>
        <v>0</v>
      </c>
      <c r="R43" s="74">
        <f t="shared" si="42"/>
        <v>0</v>
      </c>
      <c r="S43" s="166">
        <f t="shared" ref="S43:U43" si="46">S35</f>
        <v>0</v>
      </c>
      <c r="T43" s="75">
        <f t="shared" si="46"/>
        <v>0</v>
      </c>
      <c r="U43" s="53">
        <f t="shared" si="46"/>
        <v>0</v>
      </c>
      <c r="V43" s="74">
        <f t="shared" ref="V43" si="47">V35</f>
        <v>0</v>
      </c>
      <c r="W43" s="73">
        <f t="shared" si="42"/>
        <v>0</v>
      </c>
    </row>
    <row r="44" spans="1:23" s="105" customFormat="1" ht="13.5" customHeight="1" thickBot="1" x14ac:dyDescent="0.25">
      <c r="A44" s="306" t="s">
        <v>4</v>
      </c>
      <c r="B44" s="98">
        <f>B11+B24</f>
        <v>0</v>
      </c>
      <c r="C44" s="191">
        <f>C11+C24</f>
        <v>0</v>
      </c>
      <c r="D44" s="282">
        <f>D11+D24</f>
        <v>0</v>
      </c>
      <c r="E44" s="283">
        <f t="shared" ref="E44:G44" si="48">E11+E24</f>
        <v>0</v>
      </c>
      <c r="F44" s="283">
        <f t="shared" si="48"/>
        <v>0</v>
      </c>
      <c r="G44" s="283">
        <f t="shared" si="48"/>
        <v>0</v>
      </c>
      <c r="H44" s="337">
        <f>H11+H24</f>
        <v>0</v>
      </c>
      <c r="I44" s="282">
        <f>I11+I24</f>
        <v>0</v>
      </c>
      <c r="J44" s="283">
        <f t="shared" ref="J44:L44" si="49">J11+J24</f>
        <v>0</v>
      </c>
      <c r="K44" s="283">
        <f t="shared" si="49"/>
        <v>0</v>
      </c>
      <c r="L44" s="283">
        <f t="shared" si="49"/>
        <v>0</v>
      </c>
      <c r="M44" s="215">
        <f t="shared" ref="M44:W44" si="50">M11+M24</f>
        <v>0</v>
      </c>
      <c r="N44" s="282">
        <f t="shared" si="50"/>
        <v>0</v>
      </c>
      <c r="O44" s="283">
        <f t="shared" si="50"/>
        <v>0</v>
      </c>
      <c r="P44" s="137">
        <f t="shared" si="50"/>
        <v>0</v>
      </c>
      <c r="Q44" s="346">
        <f t="shared" si="50"/>
        <v>0</v>
      </c>
      <c r="R44" s="284">
        <f t="shared" si="50"/>
        <v>0</v>
      </c>
      <c r="S44" s="282">
        <f t="shared" si="50"/>
        <v>0</v>
      </c>
      <c r="T44" s="283">
        <f t="shared" si="50"/>
        <v>0</v>
      </c>
      <c r="U44" s="137">
        <f t="shared" si="50"/>
        <v>0</v>
      </c>
      <c r="V44" s="284">
        <f t="shared" si="50"/>
        <v>0</v>
      </c>
      <c r="W44" s="70">
        <f t="shared" si="50"/>
        <v>0</v>
      </c>
    </row>
    <row r="45" spans="1:23" s="105" customFormat="1" ht="15.75" x14ac:dyDescent="0.25">
      <c r="A45" s="326" t="s">
        <v>6</v>
      </c>
      <c r="B45" s="27">
        <f t="shared" ref="B45" si="51">B42+B43+B44</f>
        <v>0</v>
      </c>
      <c r="C45" s="193">
        <f t="shared" ref="C45:W45" si="52">C42+C43+C44</f>
        <v>0</v>
      </c>
      <c r="D45" s="161">
        <f t="shared" si="52"/>
        <v>0</v>
      </c>
      <c r="E45" s="63">
        <f t="shared" si="52"/>
        <v>0</v>
      </c>
      <c r="F45" s="63">
        <f t="shared" si="52"/>
        <v>0</v>
      </c>
      <c r="G45" s="63">
        <f t="shared" si="52"/>
        <v>0</v>
      </c>
      <c r="H45" s="161">
        <f t="shared" si="52"/>
        <v>0</v>
      </c>
      <c r="I45" s="167">
        <f t="shared" si="52"/>
        <v>0</v>
      </c>
      <c r="J45" s="63">
        <f t="shared" si="52"/>
        <v>0</v>
      </c>
      <c r="K45" s="63">
        <f t="shared" si="52"/>
        <v>0</v>
      </c>
      <c r="L45" s="143">
        <f t="shared" ref="L45" si="53">L42+L43+L44</f>
        <v>0</v>
      </c>
      <c r="M45" s="62">
        <f t="shared" si="52"/>
        <v>0</v>
      </c>
      <c r="N45" s="160">
        <f t="shared" si="52"/>
        <v>0</v>
      </c>
      <c r="O45" s="61">
        <f t="shared" ref="O45:S45" si="54">O42+O43+O44</f>
        <v>0</v>
      </c>
      <c r="P45" s="61">
        <f t="shared" si="54"/>
        <v>0</v>
      </c>
      <c r="Q45" s="62">
        <f>Q42+Q43+Q44</f>
        <v>0</v>
      </c>
      <c r="R45" s="62">
        <f t="shared" si="54"/>
        <v>0</v>
      </c>
      <c r="S45" s="160">
        <f t="shared" si="54"/>
        <v>0</v>
      </c>
      <c r="T45" s="61">
        <f t="shared" ref="T45:U45" si="55">T42+T43+T44</f>
        <v>0</v>
      </c>
      <c r="U45" s="61">
        <f t="shared" si="55"/>
        <v>0</v>
      </c>
      <c r="V45" s="62">
        <f t="shared" ref="V45" si="56">V42+V43+V44</f>
        <v>0</v>
      </c>
      <c r="W45" s="61">
        <f t="shared" si="52"/>
        <v>0</v>
      </c>
    </row>
    <row r="46" spans="1:23" ht="18.75" customHeight="1" x14ac:dyDescent="0.2"/>
    <row r="47" spans="1:23" ht="15" hidden="1" customHeight="1" x14ac:dyDescent="0.2"/>
    <row r="48" spans="1:23" hidden="1" x14ac:dyDescent="0.2">
      <c r="A48" s="24" t="s">
        <v>38</v>
      </c>
    </row>
    <row r="49" spans="1:1" hidden="1" x14ac:dyDescent="0.2">
      <c r="A49" s="334" t="s">
        <v>59</v>
      </c>
    </row>
    <row r="50" spans="1:1" hidden="1" x14ac:dyDescent="0.2">
      <c r="A50" s="334" t="s">
        <v>60</v>
      </c>
    </row>
    <row r="51" spans="1:1" hidden="1" x14ac:dyDescent="0.2">
      <c r="A51" s="334" t="s">
        <v>61</v>
      </c>
    </row>
    <row r="52" spans="1:1" hidden="1" x14ac:dyDescent="0.2">
      <c r="A52" s="334" t="s">
        <v>62</v>
      </c>
    </row>
    <row r="53" spans="1:1" hidden="1" x14ac:dyDescent="0.2">
      <c r="A53" s="334" t="s">
        <v>63</v>
      </c>
    </row>
    <row r="54" spans="1:1" hidden="1" x14ac:dyDescent="0.2">
      <c r="A54" s="334" t="s">
        <v>64</v>
      </c>
    </row>
    <row r="55" spans="1:1" hidden="1" x14ac:dyDescent="0.2">
      <c r="A55" s="334" t="s">
        <v>65</v>
      </c>
    </row>
    <row r="56" spans="1:1" hidden="1" x14ac:dyDescent="0.2">
      <c r="A56" s="334" t="s">
        <v>66</v>
      </c>
    </row>
    <row r="57" spans="1:1" hidden="1" x14ac:dyDescent="0.2">
      <c r="A57" s="334" t="s">
        <v>67</v>
      </c>
    </row>
    <row r="58" spans="1:1" hidden="1" x14ac:dyDescent="0.2">
      <c r="A58" s="334" t="s">
        <v>68</v>
      </c>
    </row>
    <row r="59" spans="1:1" hidden="1" x14ac:dyDescent="0.2">
      <c r="A59" s="334" t="s">
        <v>69</v>
      </c>
    </row>
    <row r="60" spans="1:1" hidden="1" x14ac:dyDescent="0.2">
      <c r="A60" s="334" t="s">
        <v>70</v>
      </c>
    </row>
    <row r="61" spans="1:1" hidden="1" x14ac:dyDescent="0.2">
      <c r="A61" s="334" t="s">
        <v>71</v>
      </c>
    </row>
    <row r="62" spans="1:1" hidden="1" x14ac:dyDescent="0.2">
      <c r="A62" s="334" t="s">
        <v>72</v>
      </c>
    </row>
    <row r="63" spans="1:1" hidden="1" x14ac:dyDescent="0.2">
      <c r="A63" s="334" t="s">
        <v>73</v>
      </c>
    </row>
    <row r="64" spans="1:1" hidden="1" x14ac:dyDescent="0.2">
      <c r="A64" s="334" t="s">
        <v>74</v>
      </c>
    </row>
    <row r="65" spans="1:1" hidden="1" x14ac:dyDescent="0.2">
      <c r="A65" s="334" t="s">
        <v>75</v>
      </c>
    </row>
    <row r="66" spans="1:1" hidden="1" x14ac:dyDescent="0.2">
      <c r="A66" s="334" t="s">
        <v>76</v>
      </c>
    </row>
    <row r="67" spans="1:1" hidden="1" x14ac:dyDescent="0.2">
      <c r="A67" s="334" t="s">
        <v>147</v>
      </c>
    </row>
    <row r="68" spans="1:1" hidden="1" x14ac:dyDescent="0.2">
      <c r="A68" s="334" t="s">
        <v>77</v>
      </c>
    </row>
    <row r="69" spans="1:1" ht="18.75" x14ac:dyDescent="0.2">
      <c r="A69" s="25"/>
    </row>
    <row r="70" spans="1:1" ht="18.75" x14ac:dyDescent="0.2">
      <c r="A70" s="25"/>
    </row>
    <row r="71" spans="1:1" ht="18.75" x14ac:dyDescent="0.2">
      <c r="A71" s="25"/>
    </row>
    <row r="72" spans="1:1" ht="18.75" x14ac:dyDescent="0.2">
      <c r="A72" s="25"/>
    </row>
    <row r="73" spans="1:1" ht="18.75" x14ac:dyDescent="0.2">
      <c r="A73" s="25"/>
    </row>
    <row r="74" spans="1:1" ht="18.75" x14ac:dyDescent="0.2">
      <c r="A74" s="25"/>
    </row>
    <row r="75" spans="1:1" ht="18.75" x14ac:dyDescent="0.2">
      <c r="A75" s="25"/>
    </row>
    <row r="76" spans="1:1" ht="18.75" x14ac:dyDescent="0.2">
      <c r="A76" s="25"/>
    </row>
    <row r="77" spans="1:1" ht="18.75" x14ac:dyDescent="0.2">
      <c r="A77" s="25"/>
    </row>
    <row r="78" spans="1:1" ht="18.75" x14ac:dyDescent="0.2">
      <c r="A78" s="25"/>
    </row>
    <row r="79" spans="1:1" ht="18.75" x14ac:dyDescent="0.2">
      <c r="A79" s="25"/>
    </row>
    <row r="80" spans="1:1" ht="18.75" x14ac:dyDescent="0.2">
      <c r="A80" s="25"/>
    </row>
    <row r="81" spans="1:1" ht="18.75" x14ac:dyDescent="0.2">
      <c r="A81" s="25"/>
    </row>
    <row r="82" spans="1:1" ht="18.75" x14ac:dyDescent="0.2">
      <c r="A82" s="25"/>
    </row>
    <row r="83" spans="1:1" ht="18.75" x14ac:dyDescent="0.2">
      <c r="A83" s="25"/>
    </row>
    <row r="84" spans="1:1" ht="18.75" x14ac:dyDescent="0.2">
      <c r="A84" s="25"/>
    </row>
    <row r="85" spans="1:1" ht="18.75" x14ac:dyDescent="0.2">
      <c r="A85" s="25"/>
    </row>
    <row r="86" spans="1:1" ht="18.75" x14ac:dyDescent="0.2">
      <c r="A86" s="25"/>
    </row>
    <row r="87" spans="1:1" ht="18.75" x14ac:dyDescent="0.2">
      <c r="A87" s="25"/>
    </row>
    <row r="88" spans="1:1" ht="18.75" x14ac:dyDescent="0.2">
      <c r="A88" s="25"/>
    </row>
    <row r="89" spans="1:1" ht="18.75" x14ac:dyDescent="0.2">
      <c r="A89" s="25"/>
    </row>
    <row r="90" spans="1:1" ht="18.75" x14ac:dyDescent="0.2">
      <c r="A90" s="25"/>
    </row>
    <row r="91" spans="1:1" ht="18.75" x14ac:dyDescent="0.2">
      <c r="A91" s="25"/>
    </row>
    <row r="92" spans="1:1" ht="18.75" x14ac:dyDescent="0.2">
      <c r="A92" s="25"/>
    </row>
    <row r="93" spans="1:1" ht="18.75" x14ac:dyDescent="0.2">
      <c r="A93" s="25"/>
    </row>
    <row r="94" spans="1:1" ht="18.75" x14ac:dyDescent="0.2">
      <c r="A94" s="25"/>
    </row>
    <row r="95" spans="1:1" ht="18.75" x14ac:dyDescent="0.2">
      <c r="A95" s="25"/>
    </row>
    <row r="96" spans="1:1" ht="18.75" x14ac:dyDescent="0.2">
      <c r="A96" s="25"/>
    </row>
    <row r="97" spans="1:1" ht="18.75" x14ac:dyDescent="0.2">
      <c r="A97" s="25"/>
    </row>
    <row r="103" spans="1:1" ht="6" customHeight="1" x14ac:dyDescent="0.2"/>
    <row r="104" spans="1:1" x14ac:dyDescent="0.2">
      <c r="A104" s="18" t="s">
        <v>50</v>
      </c>
    </row>
    <row r="105" spans="1:1" x14ac:dyDescent="0.2">
      <c r="A105" s="18" t="s">
        <v>140</v>
      </c>
    </row>
    <row r="106" spans="1:1" x14ac:dyDescent="0.2">
      <c r="A106" s="18" t="s">
        <v>48</v>
      </c>
    </row>
    <row r="107" spans="1:1" x14ac:dyDescent="0.2">
      <c r="A107" s="18" t="s">
        <v>49</v>
      </c>
    </row>
    <row r="108" spans="1:1" x14ac:dyDescent="0.2">
      <c r="A108" s="18" t="s">
        <v>85</v>
      </c>
    </row>
    <row r="109" spans="1:1" x14ac:dyDescent="0.2">
      <c r="A109" s="18" t="s">
        <v>78</v>
      </c>
    </row>
    <row r="110" spans="1:1" x14ac:dyDescent="0.2">
      <c r="A110" s="18" t="s">
        <v>79</v>
      </c>
    </row>
    <row r="111" spans="1:1" x14ac:dyDescent="0.2">
      <c r="A111" s="18" t="s">
        <v>80</v>
      </c>
    </row>
    <row r="112" spans="1:1" x14ac:dyDescent="0.2">
      <c r="A112" s="18" t="s">
        <v>95</v>
      </c>
    </row>
    <row r="113" spans="1:1" x14ac:dyDescent="0.2">
      <c r="A113" s="18" t="s">
        <v>81</v>
      </c>
    </row>
    <row r="114" spans="1:1" x14ac:dyDescent="0.2">
      <c r="A114" s="18" t="s">
        <v>82</v>
      </c>
    </row>
    <row r="115" spans="1:1" x14ac:dyDescent="0.2">
      <c r="A115" s="18" t="s">
        <v>83</v>
      </c>
    </row>
    <row r="116" spans="1:1" x14ac:dyDescent="0.2">
      <c r="A116" s="18" t="s">
        <v>84</v>
      </c>
    </row>
    <row r="117" spans="1:1" x14ac:dyDescent="0.2">
      <c r="A117" s="18" t="s">
        <v>145</v>
      </c>
    </row>
    <row r="118" spans="1:1" x14ac:dyDescent="0.2">
      <c r="A118" s="18" t="s">
        <v>86</v>
      </c>
    </row>
    <row r="119" spans="1:1" x14ac:dyDescent="0.2">
      <c r="A119" s="18" t="s">
        <v>87</v>
      </c>
    </row>
    <row r="120" spans="1:1" x14ac:dyDescent="0.2">
      <c r="A120" s="18" t="s">
        <v>88</v>
      </c>
    </row>
  </sheetData>
  <sheetProtection formatCells="0" formatColumns="0" formatRows="0" insertColumns="0" insertRows="0" insertHyperlinks="0" sort="0" autoFilter="0" pivotTables="0"/>
  <mergeCells count="22">
    <mergeCell ref="I28:M28"/>
    <mergeCell ref="I38:M38"/>
    <mergeCell ref="I6:M6"/>
    <mergeCell ref="I15:M15"/>
    <mergeCell ref="D15:H15"/>
    <mergeCell ref="B1:F1"/>
    <mergeCell ref="D28:H28"/>
    <mergeCell ref="C6:C8"/>
    <mergeCell ref="C38:C40"/>
    <mergeCell ref="B3:G3"/>
    <mergeCell ref="D38:H38"/>
    <mergeCell ref="D6:H6"/>
    <mergeCell ref="C28:C30"/>
    <mergeCell ref="C15:C17"/>
    <mergeCell ref="S38:V38"/>
    <mergeCell ref="N28:R28"/>
    <mergeCell ref="N38:R38"/>
    <mergeCell ref="N6:R6"/>
    <mergeCell ref="N15:R15"/>
    <mergeCell ref="S6:V6"/>
    <mergeCell ref="S15:V15"/>
    <mergeCell ref="S28:V28"/>
  </mergeCells>
  <phoneticPr fontId="1" type="noConversion"/>
  <dataValidations count="2">
    <dataValidation type="list" allowBlank="1" showInputMessage="1" showErrorMessage="1" sqref="B3:G3" xr:uid="{F26F637F-B2B5-475F-AD92-09ED18FB397C}">
      <formula1>$A$48:$A$68</formula1>
    </dataValidation>
    <dataValidation type="list" allowBlank="1" showInputMessage="1" showErrorMessage="1" sqref="B1" xr:uid="{00000000-0002-0000-0100-000001000000}">
      <formula1>$A$104:$A$120</formula1>
    </dataValidation>
  </dataValidations>
  <pageMargins left="0.51181102362204722" right="0.51181102362204722" top="0.51181102362204722" bottom="0.51181102362204722" header="0.51181102362204722" footer="0.51181102362204722"/>
  <pageSetup paperSize="5" scale="58" orientation="landscape" r:id="rId1"/>
  <headerFooter alignWithMargins="0"/>
  <rowBreaks count="1" manualBreakCount="1">
    <brk id="46" max="13" man="1"/>
  </rowBreaks>
  <ignoredErrors>
    <ignoredError sqref="Q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E10FC-10CE-4DD9-BF49-A74E0057C587}">
  <sheetPr>
    <tabColor rgb="FF00B050"/>
  </sheetPr>
  <dimension ref="A1:Q38"/>
  <sheetViews>
    <sheetView view="pageBreakPreview" zoomScaleNormal="100" zoomScaleSheetLayoutView="100" workbookViewId="0">
      <selection activeCell="G19" sqref="G19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43830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report'!I42+'Quarterly report'!J42+'Quarterly report'!K42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43" t="s">
        <v>126</v>
      </c>
      <c r="E18" s="443"/>
      <c r="F18" s="257"/>
      <c r="G18" s="258">
        <f>'Quarterly report'!L42</f>
        <v>0</v>
      </c>
      <c r="H18" s="260"/>
      <c r="I18" s="257"/>
      <c r="J18" s="257"/>
      <c r="K18" s="257"/>
    </row>
    <row r="19" spans="1:11" s="18" customFormat="1" x14ac:dyDescent="0.2">
      <c r="A19" s="259"/>
      <c r="B19" s="257" t="s">
        <v>53</v>
      </c>
      <c r="C19" s="257"/>
      <c r="D19" s="18" t="s">
        <v>127</v>
      </c>
      <c r="F19" s="257"/>
      <c r="G19" s="258">
        <f>'Quarterly report'!N42</f>
        <v>0</v>
      </c>
      <c r="H19" s="260"/>
      <c r="I19" s="257"/>
      <c r="J19" s="257"/>
      <c r="K19" s="257"/>
    </row>
    <row r="20" spans="1:11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la07/FubyTifwN1/cYF3XaXp30jGkLlVkN0KM3Ll11V0YkadtaHNB7yGt1BMxv/ypDhs9YN9LyR3C/hcAcjQMg==" saltValue="dMp/hjnVBDmJ2niu/7HoCw==" spinCount="100000" sheet="1" objects="1" scenarios="1" formatCells="0" formatColumns="0" formatRows="0" insertColumns="0" insertRows="0" insertHyperlinks="0" sort="0" pivotTables="0"/>
  <mergeCells count="5"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57852-2F84-4039-ABA6-9B3D41DB719F}">
  <sheetPr>
    <tabColor rgb="FF00B050"/>
  </sheetPr>
  <dimension ref="A1:Q38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43921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A8" s="105"/>
      <c r="B8" s="105" t="s">
        <v>31</v>
      </c>
      <c r="C8" s="105"/>
      <c r="D8" s="105"/>
      <c r="E8" s="105"/>
      <c r="F8" s="105"/>
      <c r="G8" s="111">
        <v>0</v>
      </c>
      <c r="H8" s="105"/>
      <c r="I8" s="105"/>
      <c r="J8" s="105"/>
      <c r="K8" s="105"/>
    </row>
    <row r="9" spans="1:17" x14ac:dyDescent="0.2">
      <c r="A9" s="105"/>
      <c r="B9" s="105"/>
      <c r="C9" s="105"/>
      <c r="D9" s="105"/>
      <c r="E9" s="105"/>
      <c r="F9" s="105"/>
      <c r="G9" s="111"/>
      <c r="H9" s="105"/>
      <c r="I9" s="105"/>
      <c r="J9" s="105"/>
      <c r="K9" s="105"/>
    </row>
    <row r="10" spans="1:17" x14ac:dyDescent="0.2">
      <c r="A10" s="105"/>
      <c r="B10" s="105" t="s">
        <v>0</v>
      </c>
      <c r="C10" s="105"/>
      <c r="D10" s="105"/>
      <c r="E10" s="105"/>
      <c r="F10" s="105"/>
      <c r="G10" s="111">
        <v>0</v>
      </c>
      <c r="H10" s="105"/>
      <c r="I10" s="105"/>
      <c r="J10" s="105"/>
      <c r="K10" s="105"/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B12" s="112" t="s">
        <v>3</v>
      </c>
      <c r="C12" s="112"/>
      <c r="D12" s="112"/>
      <c r="E12" s="112"/>
      <c r="F12" s="112"/>
      <c r="G12" s="113">
        <f>SUM(G8+G10)</f>
        <v>0</v>
      </c>
      <c r="H12" s="125" t="s">
        <v>9</v>
      </c>
    </row>
    <row r="13" spans="1:17" x14ac:dyDescent="0.2">
      <c r="G13" s="1"/>
    </row>
    <row r="14" spans="1:17" s="18" customFormat="1" x14ac:dyDescent="0.2">
      <c r="B14" s="18" t="s">
        <v>1</v>
      </c>
      <c r="G14" s="261">
        <f>'Quarterly report'!C42+'Quarterly report'!H42+'Quarterly report'!M42</f>
        <v>0</v>
      </c>
    </row>
    <row r="15" spans="1:17" ht="13.5" thickBot="1" x14ac:dyDescent="0.25">
      <c r="G15" s="1"/>
    </row>
    <row r="16" spans="1:17" x14ac:dyDescent="0.2">
      <c r="B16" s="112" t="s">
        <v>2</v>
      </c>
      <c r="C16" s="112"/>
      <c r="D16" s="112"/>
      <c r="E16" s="112"/>
      <c r="F16" s="112"/>
      <c r="G16" s="113">
        <f>SUM(G12-G14)</f>
        <v>0</v>
      </c>
    </row>
    <row r="17" spans="1:11" x14ac:dyDescent="0.2">
      <c r="G17" s="1"/>
    </row>
    <row r="18" spans="1:11" s="18" customFormat="1" x14ac:dyDescent="0.2">
      <c r="A18" s="262"/>
      <c r="B18" s="18" t="s">
        <v>53</v>
      </c>
      <c r="D18" s="438" t="s">
        <v>127</v>
      </c>
      <c r="E18" s="438"/>
      <c r="F18" s="257"/>
      <c r="G18" s="258">
        <f>'Quarterly report'!N42</f>
        <v>0</v>
      </c>
      <c r="H18" s="263"/>
    </row>
    <row r="19" spans="1:11" s="18" customFormat="1" x14ac:dyDescent="0.2">
      <c r="A19" s="262"/>
      <c r="B19" s="18" t="s">
        <v>53</v>
      </c>
      <c r="D19" s="438" t="s">
        <v>128</v>
      </c>
      <c r="E19" s="438"/>
      <c r="F19" s="257"/>
      <c r="G19" s="258">
        <f>'Quarterly report'!O42</f>
        <v>0</v>
      </c>
      <c r="H19" s="263"/>
    </row>
    <row r="20" spans="1:11" s="18" customFormat="1" x14ac:dyDescent="0.2">
      <c r="A20" s="257"/>
      <c r="B20" s="264"/>
      <c r="C20" s="264"/>
      <c r="D20" s="264"/>
      <c r="E20" s="264"/>
      <c r="F20" s="264"/>
      <c r="G20" s="265"/>
      <c r="H20" s="257"/>
      <c r="I20" s="257"/>
      <c r="J20" s="257"/>
      <c r="K20" s="257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1luitiqQ79SRuXF1+516v9kUKg9AmdRgtVd9Q9ksiAd05h5cDqhqZN0bSX65p0NBNOwYTBR/cibry40APaNrqg==" saltValue="vbj/DXUzcgYtSSVIxFVwXg==" spinCount="100000" sheet="1" objects="1" scenarios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3D88-9A7B-4B44-BBEC-CC91F60EC1AF}">
  <sheetPr>
    <tabColor rgb="FF00B050"/>
  </sheetPr>
  <dimension ref="A1:Q38"/>
  <sheetViews>
    <sheetView view="pageBreakPreview" zoomScaleNormal="100" zoomScaleSheetLayoutView="100" workbookViewId="0">
      <selection activeCell="D18" sqref="D18:E19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44012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  <c r="L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  <c r="L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  <c r="L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report'!M42+'Quarterly report'!N42</f>
        <v>0</v>
      </c>
      <c r="H14" s="257"/>
      <c r="I14" s="257"/>
      <c r="J14" s="257"/>
      <c r="K14" s="257"/>
      <c r="L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  <c r="L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  <c r="L16" s="105"/>
    </row>
    <row r="17" spans="1:12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  <c r="L17" s="105"/>
    </row>
    <row r="18" spans="1:12" s="18" customFormat="1" x14ac:dyDescent="0.2">
      <c r="A18" s="259"/>
      <c r="B18" s="257" t="s">
        <v>53</v>
      </c>
      <c r="C18" s="257"/>
      <c r="D18" s="443" t="s">
        <v>128</v>
      </c>
      <c r="E18" s="443"/>
      <c r="F18" s="257"/>
      <c r="G18" s="258">
        <f>'Quarterly report'!O42</f>
        <v>0</v>
      </c>
      <c r="H18" s="260"/>
      <c r="I18" s="257"/>
      <c r="J18" s="257"/>
      <c r="K18" s="257"/>
      <c r="L18" s="257"/>
    </row>
    <row r="19" spans="1:12" s="18" customFormat="1" x14ac:dyDescent="0.2">
      <c r="A19" s="259"/>
      <c r="B19" s="257" t="s">
        <v>53</v>
      </c>
      <c r="C19" s="257"/>
      <c r="D19" s="443" t="s">
        <v>129</v>
      </c>
      <c r="E19" s="443"/>
      <c r="F19" s="257"/>
      <c r="G19" s="258">
        <f>'Quarterly report'!P42</f>
        <v>0</v>
      </c>
      <c r="H19" s="260"/>
      <c r="I19" s="257"/>
      <c r="J19" s="257"/>
      <c r="K19" s="257"/>
      <c r="L19" s="257"/>
    </row>
    <row r="20" spans="1:12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  <c r="L20" s="105"/>
    </row>
    <row r="21" spans="1:12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  <c r="L21" s="105"/>
    </row>
    <row r="22" spans="1:12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  <c r="L22" s="105"/>
    </row>
    <row r="23" spans="1:12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  <c r="L23" s="105"/>
    </row>
    <row r="24" spans="1:12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  <c r="L24" s="105"/>
    </row>
    <row r="25" spans="1:12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  <c r="L25" s="105"/>
    </row>
    <row r="26" spans="1:12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  <c r="L26" s="105"/>
    </row>
    <row r="27" spans="1:12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31" spans="1:12" x14ac:dyDescent="0.2">
      <c r="A31" s="251"/>
    </row>
    <row r="32" spans="1:12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UIbi6zANttV7P70DJNVHZPvV/dS5h74FbTFXohB5yCn7MgrQ8bWcEs87XUyDDA8fDQ7wVMUt9IVzevyDpNeAQw==" saltValue="pvcVikJgZP3spbjAtbj82A==" spinCount="100000" sheet="1" objects="1" scenarios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9E35-CA54-4686-AEC2-4B0C36152DD3}">
  <sheetPr>
    <tabColor rgb="FF00B050"/>
  </sheetPr>
  <dimension ref="A1:Q38"/>
  <sheetViews>
    <sheetView view="pageBreakPreview" zoomScaleNormal="100" zoomScaleSheetLayoutView="100" workbookViewId="0">
      <selection activeCell="G20" sqref="G20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44104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report'!M42+'Quarterly report'!N42+'Quarterly report'!O42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43" t="s">
        <v>129</v>
      </c>
      <c r="E18" s="443"/>
      <c r="F18" s="257"/>
      <c r="G18" s="258">
        <f>'Quarterly report'!KP42</f>
        <v>0</v>
      </c>
      <c r="H18" s="260"/>
      <c r="I18" s="257"/>
      <c r="J18" s="257"/>
      <c r="K18" s="257"/>
    </row>
    <row r="19" spans="1:11" x14ac:dyDescent="0.2">
      <c r="A19" s="105"/>
      <c r="B19" s="257" t="s">
        <v>53</v>
      </c>
      <c r="C19" s="257"/>
      <c r="D19" s="7" t="s">
        <v>130</v>
      </c>
      <c r="F19" s="257"/>
      <c r="G19" s="258">
        <f>'Quarterly report'!Q42</f>
        <v>0</v>
      </c>
      <c r="H19" s="105"/>
      <c r="I19" s="105"/>
      <c r="J19" s="105"/>
      <c r="K19" s="105"/>
    </row>
    <row r="20" spans="1:11" x14ac:dyDescent="0.2">
      <c r="A20" s="105"/>
      <c r="B20" s="257"/>
      <c r="C20" s="257"/>
      <c r="D20" s="388"/>
      <c r="E20" s="388"/>
      <c r="F20" s="257"/>
      <c r="G20" s="258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IDznXzcVZXXNcpgP3uSrBuCdq0e/NYAaZ/d8c9mH2zmF2Dq1UAnuv/V8Z7cCTCcc02T9WQL8TGhZRlVGL8t2rA==" saltValue="UUnW4d2IWVXCfSN+veBbXQ==" spinCount="100000" sheet="1" objects="1" scenarios="1" formatCells="0" formatColumns="0" formatRows="0" insertColumns="0" insertRows="0" insertHyperlinks="0" sort="0" pivotTables="0"/>
  <mergeCells count="5"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07BC4-81D0-4B28-BDB8-2CF08292D8E7}">
  <sheetPr>
    <tabColor rgb="FF00B050"/>
  </sheetPr>
  <dimension ref="A1:Q38"/>
  <sheetViews>
    <sheetView view="pageBreakPreview" zoomScaleNormal="100" zoomScaleSheetLayoutView="100" workbookViewId="0">
      <selection activeCell="G20" sqref="G20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44196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report'!M42+'Quarterly report'!N42+'Quarterly report'!O42+'Quarterly report'!P42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43" t="s">
        <v>130</v>
      </c>
      <c r="E18" s="443"/>
      <c r="F18" s="257"/>
      <c r="G18" s="258">
        <f>'Quarterly report'!S42</f>
        <v>0</v>
      </c>
      <c r="H18" s="260"/>
      <c r="I18" s="257"/>
      <c r="J18" s="257"/>
      <c r="K18" s="257"/>
    </row>
    <row r="19" spans="1:11" s="18" customFormat="1" x14ac:dyDescent="0.2">
      <c r="A19" s="259"/>
      <c r="B19" s="257" t="s">
        <v>53</v>
      </c>
      <c r="C19" s="257"/>
      <c r="D19" s="18" t="s">
        <v>131</v>
      </c>
      <c r="F19" s="257"/>
      <c r="G19" s="258">
        <f>'Quarterly report'!T42</f>
        <v>0</v>
      </c>
      <c r="H19" s="260"/>
      <c r="I19" s="257"/>
      <c r="J19" s="257"/>
      <c r="K19" s="257"/>
    </row>
    <row r="20" spans="1:11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tWLXRxjdFgOX/oN3cV6+p3MuvuERnZ9gd+f9VCvytqhMVsqim1x5P3H4PHZHrHFHpPfFNIcSdb327qD8riqYwg==" saltValue="XCb6Ldky2e3zwm5zs9WUnQ==" spinCount="100000" sheet="1" objects="1" scenarios="1" formatCells="0" formatColumns="0" formatRows="0" insertColumns="0" insertRows="0" insertHyperlinks="0" sort="0" pivotTables="0"/>
  <mergeCells count="5"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4CCE-CA8C-4014-BA68-8D56736191B6}">
  <sheetPr>
    <tabColor rgb="FF00B050"/>
  </sheetPr>
  <dimension ref="A1:Q38"/>
  <sheetViews>
    <sheetView view="pageBreakPreview" zoomScaleNormal="100" zoomScaleSheetLayoutView="100" workbookViewId="0">
      <selection activeCell="G20" sqref="G20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44286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A8" s="105"/>
      <c r="B8" s="105" t="s">
        <v>31</v>
      </c>
      <c r="C8" s="105"/>
      <c r="D8" s="105"/>
      <c r="E8" s="105"/>
      <c r="F8" s="105"/>
      <c r="G8" s="111">
        <v>0</v>
      </c>
      <c r="H8" s="105"/>
      <c r="I8" s="105"/>
      <c r="J8" s="105"/>
      <c r="K8" s="105"/>
    </row>
    <row r="9" spans="1:17" x14ac:dyDescent="0.2">
      <c r="A9" s="105"/>
      <c r="B9" s="105"/>
      <c r="C9" s="105"/>
      <c r="D9" s="105"/>
      <c r="E9" s="105"/>
      <c r="F9" s="105"/>
      <c r="G9" s="111"/>
      <c r="H9" s="105"/>
      <c r="I9" s="105"/>
      <c r="J9" s="105"/>
      <c r="K9" s="105"/>
    </row>
    <row r="10" spans="1:17" x14ac:dyDescent="0.2">
      <c r="A10" s="105"/>
      <c r="B10" s="105" t="s">
        <v>0</v>
      </c>
      <c r="C10" s="105"/>
      <c r="D10" s="105"/>
      <c r="E10" s="105"/>
      <c r="F10" s="105"/>
      <c r="G10" s="111">
        <v>0</v>
      </c>
      <c r="H10" s="105"/>
      <c r="I10" s="105"/>
      <c r="J10" s="105"/>
      <c r="K10" s="105"/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B12" s="112" t="s">
        <v>3</v>
      </c>
      <c r="C12" s="112"/>
      <c r="D12" s="112"/>
      <c r="E12" s="112"/>
      <c r="F12" s="112"/>
      <c r="G12" s="113">
        <f>SUM(G8+G10)</f>
        <v>0</v>
      </c>
      <c r="H12" s="125" t="s">
        <v>9</v>
      </c>
    </row>
    <row r="13" spans="1:17" x14ac:dyDescent="0.2">
      <c r="G13" s="1"/>
    </row>
    <row r="14" spans="1:17" s="18" customFormat="1" x14ac:dyDescent="0.2">
      <c r="B14" s="18" t="s">
        <v>1</v>
      </c>
      <c r="G14" s="261">
        <f>'Quarterly report'!C42+'Quarterly report'!H42+'Quarterly report'!M42+'Quarterly report'!R42</f>
        <v>0</v>
      </c>
    </row>
    <row r="15" spans="1:17" ht="13.5" thickBot="1" x14ac:dyDescent="0.25">
      <c r="G15" s="1"/>
    </row>
    <row r="16" spans="1:17" x14ac:dyDescent="0.2">
      <c r="B16" s="112" t="s">
        <v>2</v>
      </c>
      <c r="C16" s="112"/>
      <c r="D16" s="112"/>
      <c r="E16" s="112"/>
      <c r="F16" s="112"/>
      <c r="G16" s="113">
        <f>SUM(G12-G14)</f>
        <v>0</v>
      </c>
    </row>
    <row r="17" spans="1:11" x14ac:dyDescent="0.2">
      <c r="G17" s="1"/>
    </row>
    <row r="18" spans="1:11" s="18" customFormat="1" x14ac:dyDescent="0.2">
      <c r="A18" s="262"/>
      <c r="B18" s="18" t="s">
        <v>53</v>
      </c>
      <c r="D18" s="443" t="s">
        <v>131</v>
      </c>
      <c r="E18" s="443"/>
      <c r="F18" s="257"/>
      <c r="G18" s="258">
        <f>'Quarterly report'!S42</f>
        <v>0</v>
      </c>
      <c r="H18" s="263"/>
    </row>
    <row r="19" spans="1:11" s="18" customFormat="1" x14ac:dyDescent="0.2">
      <c r="A19" s="262"/>
      <c r="B19" s="18" t="s">
        <v>53</v>
      </c>
      <c r="D19" s="443" t="s">
        <v>132</v>
      </c>
      <c r="E19" s="443"/>
      <c r="F19" s="257"/>
      <c r="G19" s="258">
        <f>'Quarterly report'!T42</f>
        <v>0</v>
      </c>
      <c r="H19" s="263"/>
    </row>
    <row r="20" spans="1:11" s="18" customFormat="1" x14ac:dyDescent="0.2">
      <c r="A20" s="257"/>
      <c r="B20" s="264"/>
      <c r="C20" s="264"/>
      <c r="D20" s="264"/>
      <c r="E20" s="264"/>
      <c r="F20" s="264"/>
      <c r="G20" s="265"/>
      <c r="H20" s="257"/>
      <c r="I20" s="257"/>
      <c r="J20" s="257"/>
      <c r="K20" s="257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d6FQDHa4wWqO7yvt5fuTXPiQkvX8sLb273Q/7oOb29N+yKoHnBt4ZEts93YsrgnZDi32ExG5tH60jqOFIoBTww==" saltValue="ld+EjVkaO8LbfyCGbzxMlA==" spinCount="100000" sheet="1" objects="1" scenarios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A2A93-A8A0-4A01-A9BC-C0F1234A36BB}">
  <sheetPr>
    <tabColor rgb="FF00B050"/>
  </sheetPr>
  <dimension ref="A1:Q38"/>
  <sheetViews>
    <sheetView view="pageBreakPreview" zoomScaleNormal="100" zoomScaleSheetLayoutView="100" workbookViewId="0">
      <selection activeCell="G20" sqref="G20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44377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  <c r="L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  <c r="L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  <c r="L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report'!M42+'Quarterly report'!R42+'Quarterly report'!S42</f>
        <v>0</v>
      </c>
      <c r="H14" s="257"/>
      <c r="I14" s="257"/>
      <c r="J14" s="257"/>
      <c r="K14" s="257"/>
      <c r="L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  <c r="L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  <c r="L16" s="105"/>
    </row>
    <row r="17" spans="1:12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  <c r="L17" s="105"/>
    </row>
    <row r="18" spans="1:12" s="18" customFormat="1" x14ac:dyDescent="0.2">
      <c r="A18" s="259"/>
      <c r="B18" s="257" t="s">
        <v>53</v>
      </c>
      <c r="C18" s="257"/>
      <c r="D18" s="443" t="s">
        <v>132</v>
      </c>
      <c r="E18" s="443"/>
      <c r="F18" s="257"/>
      <c r="G18" s="258">
        <f>'Quarterly report'!T42</f>
        <v>0</v>
      </c>
      <c r="H18" s="260"/>
      <c r="I18" s="257"/>
      <c r="J18" s="257"/>
      <c r="K18" s="257"/>
      <c r="L18" s="257"/>
    </row>
    <row r="19" spans="1:12" s="18" customFormat="1" x14ac:dyDescent="0.2">
      <c r="A19" s="259"/>
      <c r="B19" s="257" t="s">
        <v>53</v>
      </c>
      <c r="C19" s="257"/>
      <c r="D19" s="443" t="s">
        <v>133</v>
      </c>
      <c r="E19" s="443"/>
      <c r="F19" s="257"/>
      <c r="G19" s="258">
        <f>'Quarterly report'!U42</f>
        <v>0</v>
      </c>
      <c r="H19" s="260"/>
      <c r="I19" s="257"/>
      <c r="J19" s="257"/>
      <c r="K19" s="257"/>
      <c r="L19" s="257"/>
    </row>
    <row r="20" spans="1:12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  <c r="L20" s="105"/>
    </row>
    <row r="21" spans="1:12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  <c r="L21" s="105"/>
    </row>
    <row r="22" spans="1:12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  <c r="L22" s="105"/>
    </row>
    <row r="23" spans="1:12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  <c r="L23" s="105"/>
    </row>
    <row r="24" spans="1:12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  <c r="L24" s="105"/>
    </row>
    <row r="25" spans="1:12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  <c r="L25" s="105"/>
    </row>
    <row r="26" spans="1:12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  <c r="L26" s="105"/>
    </row>
    <row r="27" spans="1:12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31" spans="1:12" x14ac:dyDescent="0.2">
      <c r="A31" s="251"/>
    </row>
    <row r="32" spans="1:12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QO919pNrQvBl2ulANUS8DrP2ECGsGLCHKMOklpwlC+SUmKMotaVHxv2yQQGQrZO+BPN696tokrM49GqULBxjqw==" saltValue="R5YIIS4qOU2+s2+S7YeEeA==" spinCount="100000" sheet="1" objects="1" scenarios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5B0F-873A-4B7C-A7CA-CED000E269C6}">
  <sheetPr>
    <tabColor rgb="FF00B050"/>
  </sheetPr>
  <dimension ref="A1:Q37"/>
  <sheetViews>
    <sheetView view="pageBreakPreview" zoomScaleNormal="100" zoomScaleSheetLayoutView="100" workbookViewId="0">
      <selection activeCell="G22" sqref="G22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44469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report'!M42+'Quarterly report'!R42+'Quarterly report'!S42+'Quarterly report'!T42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43" t="s">
        <v>133</v>
      </c>
      <c r="E18" s="443"/>
      <c r="F18" s="257"/>
      <c r="G18" s="258">
        <f>'Quarterly report'!U42</f>
        <v>0</v>
      </c>
      <c r="H18" s="260"/>
      <c r="I18" s="257"/>
      <c r="J18" s="257"/>
      <c r="K18" s="257"/>
    </row>
    <row r="19" spans="1:11" x14ac:dyDescent="0.2">
      <c r="A19" s="105"/>
      <c r="B19" s="257"/>
      <c r="C19" s="257"/>
      <c r="D19" s="388"/>
      <c r="E19" s="388"/>
      <c r="F19" s="257"/>
      <c r="G19" s="258"/>
      <c r="H19" s="105"/>
      <c r="I19" s="105"/>
      <c r="J19" s="105"/>
      <c r="K19" s="105"/>
    </row>
    <row r="20" spans="1:11" ht="13.5" thickBot="1" x14ac:dyDescent="0.25">
      <c r="A20" s="105"/>
      <c r="B20" s="105"/>
      <c r="C20" s="105"/>
      <c r="D20" s="105"/>
      <c r="E20" s="105"/>
      <c r="F20" s="105"/>
      <c r="G20" s="111"/>
      <c r="H20" s="105"/>
      <c r="I20" s="105"/>
      <c r="J20" s="105"/>
      <c r="K20" s="105"/>
    </row>
    <row r="21" spans="1:11" ht="13.5" thickTop="1" x14ac:dyDescent="0.2">
      <c r="A21" s="105"/>
      <c r="B21" s="114" t="s">
        <v>8</v>
      </c>
      <c r="C21" s="114"/>
      <c r="D21" s="114"/>
      <c r="E21" s="114"/>
      <c r="F21" s="114"/>
      <c r="G21" s="115">
        <f>G18-G16</f>
        <v>0</v>
      </c>
      <c r="H21" s="254" t="s">
        <v>10</v>
      </c>
      <c r="I21" s="105"/>
      <c r="J21" s="105"/>
      <c r="K21" s="105"/>
    </row>
    <row r="22" spans="1:11" x14ac:dyDescent="0.2">
      <c r="A22" s="105"/>
      <c r="B22" s="105"/>
      <c r="C22" s="105"/>
      <c r="D22" s="105"/>
      <c r="E22" s="105"/>
      <c r="F22" s="105"/>
      <c r="G22" s="111"/>
      <c r="H22" s="105"/>
      <c r="I22" s="105"/>
      <c r="J22" s="105"/>
      <c r="K22" s="105"/>
    </row>
    <row r="23" spans="1:11" x14ac:dyDescent="0.2">
      <c r="A23" s="105"/>
      <c r="B23" s="116" t="s">
        <v>120</v>
      </c>
      <c r="C23" s="117"/>
      <c r="D23" s="117"/>
      <c r="E23" s="117"/>
      <c r="F23" s="117"/>
      <c r="G23" s="118">
        <f>'Quarterly report'!B42</f>
        <v>0</v>
      </c>
      <c r="H23" s="105"/>
      <c r="I23" s="105"/>
      <c r="J23" s="105"/>
      <c r="K23" s="105"/>
    </row>
    <row r="24" spans="1:11" x14ac:dyDescent="0.2">
      <c r="A24" s="105"/>
      <c r="B24" s="119" t="s">
        <v>121</v>
      </c>
      <c r="C24" s="120"/>
      <c r="D24" s="120"/>
      <c r="E24" s="120"/>
      <c r="F24" s="120"/>
      <c r="G24" s="121">
        <f>G23*0.1*-1</f>
        <v>0</v>
      </c>
      <c r="H24" s="105"/>
      <c r="I24" s="105"/>
      <c r="J24" s="105"/>
      <c r="K24" s="105"/>
    </row>
    <row r="25" spans="1:11" x14ac:dyDescent="0.2">
      <c r="A25" s="105"/>
      <c r="B25" s="122" t="s">
        <v>11</v>
      </c>
      <c r="C25" s="123"/>
      <c r="D25" s="123"/>
      <c r="E25" s="123"/>
      <c r="F25" s="123"/>
      <c r="G25" s="124">
        <f>G23+G24</f>
        <v>0</v>
      </c>
      <c r="H25" s="105"/>
      <c r="I25" s="105"/>
      <c r="J25" s="105"/>
      <c r="K25" s="105"/>
    </row>
    <row r="26" spans="1:11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30" spans="1:11" x14ac:dyDescent="0.2">
      <c r="A30" s="251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</sheetData>
  <sheetProtection algorithmName="SHA-512" hashValue="cYAXv8F+UobIn9uEOLQgM+BYw5m/3YumFntyjoIeLAaswv4dA2KlVTgjjsQ2T1MBFHlNvJk5aNkEu38UE3uUfg==" saltValue="fpTiQBuBitu675YA3sWz0A==" spinCount="100000" sheet="1" objects="1" scenarios="1" formatCells="0" formatColumns="0" formatRows="0" insertColumns="0" insertRows="0" insertHyperlinks="0" sort="0" pivotTables="0"/>
  <mergeCells count="5"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0FB9-67DF-4C7D-A382-2DE9F29FB9F7}">
  <sheetPr>
    <tabColor rgb="FF00B050"/>
  </sheetPr>
  <dimension ref="A1:Q37"/>
  <sheetViews>
    <sheetView showRuler="0" view="pageBreakPreview" zoomScaleNormal="100" zoomScaleSheetLayoutView="100" workbookViewId="0">
      <selection activeCell="G8" sqref="G8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44561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A8" s="105"/>
      <c r="B8" s="105" t="s">
        <v>31</v>
      </c>
      <c r="C8" s="105"/>
      <c r="D8" s="105"/>
      <c r="E8" s="105"/>
      <c r="F8" s="105"/>
      <c r="G8" s="111">
        <v>0</v>
      </c>
      <c r="H8" s="105"/>
      <c r="I8" s="105"/>
      <c r="J8" s="105"/>
      <c r="K8" s="105"/>
    </row>
    <row r="9" spans="1:17" x14ac:dyDescent="0.2">
      <c r="A9" s="105"/>
      <c r="B9" s="105"/>
      <c r="C9" s="105"/>
      <c r="D9" s="105"/>
      <c r="E9" s="105"/>
      <c r="F9" s="105"/>
      <c r="G9" s="111"/>
      <c r="H9" s="105"/>
      <c r="I9" s="105"/>
      <c r="J9" s="105"/>
      <c r="K9" s="105"/>
    </row>
    <row r="10" spans="1:17" x14ac:dyDescent="0.2">
      <c r="A10" s="105"/>
      <c r="B10" s="105" t="s">
        <v>0</v>
      </c>
      <c r="C10" s="105"/>
      <c r="D10" s="105"/>
      <c r="E10" s="105"/>
      <c r="F10" s="105"/>
      <c r="G10" s="111">
        <v>0</v>
      </c>
      <c r="H10" s="105"/>
      <c r="I10" s="105"/>
      <c r="J10" s="105"/>
      <c r="K10" s="105"/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B12" s="112" t="s">
        <v>3</v>
      </c>
      <c r="C12" s="112"/>
      <c r="D12" s="112"/>
      <c r="E12" s="112"/>
      <c r="F12" s="112"/>
      <c r="G12" s="113">
        <f>SUM(G8+G10)</f>
        <v>0</v>
      </c>
      <c r="H12" s="125" t="s">
        <v>9</v>
      </c>
    </row>
    <row r="13" spans="1:17" x14ac:dyDescent="0.2">
      <c r="G13" s="1"/>
    </row>
    <row r="14" spans="1:17" s="18" customFormat="1" x14ac:dyDescent="0.2">
      <c r="B14" s="18" t="s">
        <v>1</v>
      </c>
      <c r="G14" s="258">
        <f>'Quarterly report'!C42+'Quarterly report'!H42+'Quarterly report'!M42+'Quarterly report'!R42+'Quarterly report'!V42</f>
        <v>0</v>
      </c>
    </row>
    <row r="15" spans="1:17" ht="13.5" thickBot="1" x14ac:dyDescent="0.25">
      <c r="G15" s="1"/>
    </row>
    <row r="16" spans="1:17" x14ac:dyDescent="0.2">
      <c r="B16" s="112" t="s">
        <v>2</v>
      </c>
      <c r="C16" s="112"/>
      <c r="D16" s="112"/>
      <c r="E16" s="112"/>
      <c r="F16" s="112"/>
      <c r="G16" s="113">
        <f>SUM(G12-G14)</f>
        <v>0</v>
      </c>
    </row>
    <row r="17" spans="1:11" x14ac:dyDescent="0.2">
      <c r="G17" s="1"/>
    </row>
    <row r="18" spans="1:11" s="18" customFormat="1" x14ac:dyDescent="0.2">
      <c r="A18" s="262"/>
      <c r="B18" s="18" t="s">
        <v>56</v>
      </c>
      <c r="D18" s="443"/>
      <c r="E18" s="443"/>
      <c r="F18" s="257"/>
      <c r="G18" s="258">
        <f>G24</f>
        <v>0</v>
      </c>
      <c r="H18" s="263"/>
    </row>
    <row r="19" spans="1:11" s="18" customFormat="1" x14ac:dyDescent="0.2">
      <c r="A19" s="257"/>
      <c r="B19" s="264"/>
      <c r="C19" s="264"/>
      <c r="D19" s="264"/>
      <c r="E19" s="264"/>
      <c r="F19" s="264"/>
      <c r="G19" s="265"/>
      <c r="H19" s="257"/>
      <c r="I19" s="257"/>
      <c r="J19" s="257"/>
      <c r="K19" s="257"/>
    </row>
    <row r="20" spans="1:11" ht="13.5" thickBot="1" x14ac:dyDescent="0.25">
      <c r="A20" s="105"/>
      <c r="B20" s="105"/>
      <c r="C20" s="105"/>
      <c r="D20" s="105"/>
      <c r="E20" s="105"/>
      <c r="F20" s="105"/>
      <c r="G20" s="111"/>
      <c r="H20" s="105"/>
      <c r="I20" s="105"/>
      <c r="J20" s="105"/>
      <c r="K20" s="105"/>
    </row>
    <row r="21" spans="1:11" ht="13.5" thickTop="1" x14ac:dyDescent="0.2">
      <c r="A21" s="105"/>
      <c r="B21" s="114" t="s">
        <v>8</v>
      </c>
      <c r="C21" s="114"/>
      <c r="D21" s="114"/>
      <c r="E21" s="114"/>
      <c r="F21" s="114"/>
      <c r="G21" s="115">
        <f>G18-G16</f>
        <v>0</v>
      </c>
      <c r="H21" s="254" t="s">
        <v>10</v>
      </c>
      <c r="I21" s="105"/>
      <c r="J21" s="105"/>
      <c r="K21" s="105"/>
    </row>
    <row r="22" spans="1:11" x14ac:dyDescent="0.2">
      <c r="A22" s="105"/>
      <c r="B22" s="105"/>
      <c r="C22" s="105"/>
      <c r="D22" s="105"/>
      <c r="E22" s="105"/>
      <c r="F22" s="105"/>
      <c r="G22" s="111"/>
      <c r="H22" s="105"/>
      <c r="I22" s="105"/>
      <c r="J22" s="105"/>
      <c r="K22" s="105"/>
    </row>
    <row r="23" spans="1:11" x14ac:dyDescent="0.2">
      <c r="A23" s="105"/>
      <c r="B23" s="116" t="s">
        <v>120</v>
      </c>
      <c r="C23" s="117"/>
      <c r="D23" s="117"/>
      <c r="E23" s="117"/>
      <c r="F23" s="117"/>
      <c r="G23" s="118">
        <f>'Quarterly report'!B42</f>
        <v>0</v>
      </c>
      <c r="H23" s="105"/>
      <c r="I23" s="105"/>
      <c r="J23" s="105"/>
      <c r="K23" s="105"/>
    </row>
    <row r="24" spans="1:11" x14ac:dyDescent="0.2">
      <c r="A24" s="105"/>
      <c r="B24" s="119" t="s">
        <v>121</v>
      </c>
      <c r="C24" s="120"/>
      <c r="D24" s="120"/>
      <c r="E24" s="120"/>
      <c r="F24" s="120"/>
      <c r="G24" s="121">
        <f>G23*0.1*-1</f>
        <v>0</v>
      </c>
      <c r="H24" s="105"/>
      <c r="I24" s="105"/>
      <c r="J24" s="105"/>
      <c r="K24" s="105"/>
    </row>
    <row r="25" spans="1:11" x14ac:dyDescent="0.2">
      <c r="A25" s="105"/>
      <c r="B25" s="122" t="s">
        <v>11</v>
      </c>
      <c r="C25" s="123"/>
      <c r="D25" s="123"/>
      <c r="E25" s="123"/>
      <c r="F25" s="123"/>
      <c r="G25" s="124">
        <f>G23+G24</f>
        <v>0</v>
      </c>
      <c r="H25" s="105"/>
      <c r="I25" s="105"/>
      <c r="J25" s="105"/>
      <c r="K25" s="105"/>
    </row>
    <row r="26" spans="1:11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30" spans="1:11" x14ac:dyDescent="0.2">
      <c r="A30" s="251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</sheetData>
  <sheetProtection algorithmName="SHA-512" hashValue="Ew1WDkGnPyHJKQmh52XpWGSqRXxKEBIlWqja4LiDWm8Mq5IxXTYWsD0wCUeTakiDMrUUctmJvqYRjYcTyX2GWA==" saltValue="xHhmc1WLHzzBQPRJ5zwXWQ==" spinCount="100000" sheet="1" objects="1" scenarios="1" formatCells="0" formatColumns="0" formatRows="0" insertColumns="0" insertRows="0" insertHyperlinks="0" sort="0" pivotTables="0"/>
  <mergeCells count="5"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V42"/>
  <sheetViews>
    <sheetView view="pageBreakPreview" topLeftCell="I10" zoomScale="85" zoomScaleNormal="100" zoomScaleSheetLayoutView="85" workbookViewId="0">
      <selection activeCell="U43" sqref="U43"/>
    </sheetView>
  </sheetViews>
  <sheetFormatPr defaultColWidth="9.140625" defaultRowHeight="12.75" x14ac:dyDescent="0.2"/>
  <cols>
    <col min="1" max="1" width="35.140625" style="18" customWidth="1"/>
    <col min="2" max="2" width="15.42578125" style="7" customWidth="1"/>
    <col min="3" max="3" width="14.7109375" style="39" customWidth="1"/>
    <col min="4" max="4" width="15.5703125" style="39" customWidth="1"/>
    <col min="5" max="5" width="15.140625" style="39" customWidth="1"/>
    <col min="6" max="6" width="15.42578125" style="39" customWidth="1"/>
    <col min="7" max="7" width="16" style="39" customWidth="1"/>
    <col min="8" max="8" width="17.5703125" style="39" customWidth="1"/>
    <col min="9" max="9" width="15.5703125" style="39" customWidth="1"/>
    <col min="10" max="10" width="15.140625" style="39" customWidth="1"/>
    <col min="11" max="11" width="15.42578125" style="39" customWidth="1"/>
    <col min="12" max="12" width="16" style="39" customWidth="1"/>
    <col min="13" max="13" width="17.5703125" style="39" customWidth="1"/>
    <col min="14" max="14" width="15.5703125" style="39" customWidth="1"/>
    <col min="15" max="15" width="15.140625" style="39" customWidth="1"/>
    <col min="16" max="16" width="15.42578125" style="39" customWidth="1"/>
    <col min="17" max="17" width="16" style="39" customWidth="1"/>
    <col min="18" max="18" width="17.5703125" style="39" customWidth="1"/>
    <col min="19" max="19" width="15.5703125" style="39" customWidth="1"/>
    <col min="20" max="20" width="15.140625" style="39" customWidth="1"/>
    <col min="21" max="21" width="15.42578125" style="39" customWidth="1"/>
    <col min="22" max="22" width="17.5703125" style="39" customWidth="1"/>
    <col min="23" max="16384" width="9.140625" style="7"/>
  </cols>
  <sheetData>
    <row r="1" spans="1:22" ht="20.25" customHeight="1" x14ac:dyDescent="0.3">
      <c r="A1" s="220" t="s">
        <v>57</v>
      </c>
    </row>
    <row r="2" spans="1:22" ht="33.75" customHeight="1" x14ac:dyDescent="0.2">
      <c r="A2" s="34" t="str">
        <f>'Quarterly report'!A3</f>
        <v xml:space="preserve">University and project title: </v>
      </c>
      <c r="B2" s="429" t="str">
        <f>'Quarterly report'!B3</f>
        <v>Select from dropdown</v>
      </c>
      <c r="C2" s="429"/>
      <c r="D2" s="429"/>
      <c r="E2" s="429"/>
      <c r="F2" s="429"/>
      <c r="G2" s="429"/>
      <c r="H2" s="42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6.5" thickBot="1" x14ac:dyDescent="0.3">
      <c r="A3" s="22"/>
      <c r="B3" s="1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15.75" x14ac:dyDescent="0.25">
      <c r="A4" s="9"/>
      <c r="B4" s="10" t="s">
        <v>113</v>
      </c>
      <c r="C4" s="67" t="s">
        <v>114</v>
      </c>
      <c r="D4" s="424" t="str">
        <f>'Quarterly report'!D6:H6</f>
        <v>FISCAL YEAR 2018 - 2019</v>
      </c>
      <c r="E4" s="410"/>
      <c r="F4" s="410"/>
      <c r="G4" s="410"/>
      <c r="H4" s="410"/>
      <c r="I4" s="419" t="str">
        <f>'Quarterly report'!I6:M6</f>
        <v>FISCAL YEAR 2019-2020</v>
      </c>
      <c r="J4" s="420"/>
      <c r="K4" s="420"/>
      <c r="L4" s="420"/>
      <c r="M4" s="421"/>
      <c r="N4" s="398" t="str">
        <f>'Quarterly report'!N6:R6</f>
        <v>FISCAL YEAR 2020-2021</v>
      </c>
      <c r="O4" s="399"/>
      <c r="P4" s="399"/>
      <c r="Q4" s="399"/>
      <c r="R4" s="436"/>
      <c r="S4" s="433" t="str">
        <f>'Quarterly report'!S6:V6</f>
        <v>January to December 2021</v>
      </c>
      <c r="T4" s="434"/>
      <c r="U4" s="434"/>
      <c r="V4" s="435"/>
    </row>
    <row r="5" spans="1:22" x14ac:dyDescent="0.2">
      <c r="A5" s="11"/>
      <c r="B5" s="6" t="s">
        <v>112</v>
      </c>
      <c r="C5" s="348" t="s">
        <v>115</v>
      </c>
      <c r="D5" s="425" t="s">
        <v>12</v>
      </c>
      <c r="E5" s="426"/>
      <c r="F5" s="426"/>
      <c r="G5" s="427"/>
      <c r="H5" s="221" t="s">
        <v>13</v>
      </c>
      <c r="I5" s="430" t="s">
        <v>12</v>
      </c>
      <c r="J5" s="431"/>
      <c r="K5" s="431"/>
      <c r="L5" s="432"/>
      <c r="M5" s="232" t="s">
        <v>13</v>
      </c>
      <c r="N5" s="430" t="s">
        <v>12</v>
      </c>
      <c r="O5" s="431"/>
      <c r="P5" s="431"/>
      <c r="Q5" s="432"/>
      <c r="R5" s="232" t="s">
        <v>13</v>
      </c>
      <c r="S5" s="430" t="s">
        <v>12</v>
      </c>
      <c r="T5" s="431"/>
      <c r="U5" s="432"/>
      <c r="V5" s="68" t="s">
        <v>13</v>
      </c>
    </row>
    <row r="6" spans="1:22" ht="13.5" thickBot="1" x14ac:dyDescent="0.25">
      <c r="A6" s="12"/>
      <c r="B6" s="235" t="s">
        <v>116</v>
      </c>
      <c r="C6" s="130"/>
      <c r="D6" s="128" t="str">
        <f>'Quarterly report'!D8</f>
        <v>Apr - Jun 18</v>
      </c>
      <c r="E6" s="127" t="str">
        <f>'Quarterly report'!E8</f>
        <v>Jul - Sep 18</v>
      </c>
      <c r="F6" s="127" t="str">
        <f>'Quarterly report'!F8</f>
        <v>Oct - Dec  18</v>
      </c>
      <c r="G6" s="127" t="str">
        <f>'Quarterly report'!G8</f>
        <v>Jan - Mar 19</v>
      </c>
      <c r="H6" s="236" t="str">
        <f>'Quarterly report'!H8</f>
        <v>FY 2016-2017</v>
      </c>
      <c r="I6" s="163" t="str">
        <f>'Quarterly report'!I8</f>
        <v>Apr - Jun 19</v>
      </c>
      <c r="J6" s="207" t="str">
        <f>'Quarterly report'!J8</f>
        <v>Jul - Sept 19</v>
      </c>
      <c r="K6" s="207" t="str">
        <f>'Quarterly report'!K8</f>
        <v>Oct - Dec 19</v>
      </c>
      <c r="L6" s="207" t="str">
        <f>'Quarterly report'!L8</f>
        <v>Jan - Mar 20</v>
      </c>
      <c r="M6" s="237" t="str">
        <f>'Quarterly report'!M8</f>
        <v>FY 2019-2020</v>
      </c>
      <c r="N6" s="163" t="str">
        <f>'Quarterly report'!N8</f>
        <v>Apr - Jun 20</v>
      </c>
      <c r="O6" s="207" t="str">
        <f>'Quarterly report'!O8</f>
        <v>Jul - Sept 20</v>
      </c>
      <c r="P6" s="207" t="str">
        <f>'Quarterly report'!P8</f>
        <v>Oct - Dec 20</v>
      </c>
      <c r="Q6" s="207" t="str">
        <f>'Quarterly report'!Q8</f>
        <v>Jan-Mar 21</v>
      </c>
      <c r="R6" s="237" t="str">
        <f>'Quarterly report'!R8</f>
        <v>FY 2020-2021</v>
      </c>
      <c r="S6" s="163" t="str">
        <f>'Quarterly report'!S8</f>
        <v>Apr - Jun 21</v>
      </c>
      <c r="T6" s="207" t="str">
        <f>'Quarterly report'!T8</f>
        <v>Jul - Sept 21</v>
      </c>
      <c r="U6" s="207" t="str">
        <f>'Quarterly report'!U8</f>
        <v>Oct - Dec 21</v>
      </c>
      <c r="V6" s="129" t="str">
        <f>'Quarterly report'!R8</f>
        <v>FY 2020-2021</v>
      </c>
    </row>
    <row r="7" spans="1:22" ht="13.5" thickTop="1" x14ac:dyDescent="0.2">
      <c r="A7" s="106"/>
      <c r="B7" s="30"/>
      <c r="C7" s="78"/>
      <c r="D7" s="79"/>
      <c r="E7" s="80"/>
      <c r="F7" s="80"/>
      <c r="G7" s="80"/>
      <c r="H7" s="228"/>
      <c r="I7" s="222"/>
      <c r="J7" s="80"/>
      <c r="K7" s="80"/>
      <c r="L7" s="80"/>
      <c r="M7" s="233"/>
      <c r="N7" s="222"/>
      <c r="O7" s="80"/>
      <c r="P7" s="80"/>
      <c r="Q7" s="80"/>
      <c r="R7" s="233"/>
      <c r="S7" s="222"/>
      <c r="T7" s="80"/>
      <c r="U7" s="80"/>
      <c r="V7" s="110"/>
    </row>
    <row r="8" spans="1:22" ht="12.75" customHeight="1" x14ac:dyDescent="0.2">
      <c r="A8" s="101" t="s">
        <v>26</v>
      </c>
      <c r="B8" s="31"/>
      <c r="C8" s="81"/>
      <c r="D8" s="82"/>
      <c r="E8" s="83"/>
      <c r="F8" s="83"/>
      <c r="G8" s="83"/>
      <c r="H8" s="229"/>
      <c r="I8" s="223"/>
      <c r="J8" s="83"/>
      <c r="K8" s="83"/>
      <c r="L8" s="83"/>
      <c r="M8" s="234"/>
      <c r="N8" s="223"/>
      <c r="O8" s="83"/>
      <c r="P8" s="83"/>
      <c r="Q8" s="83"/>
      <c r="R8" s="234"/>
      <c r="S8" s="223"/>
      <c r="T8" s="83"/>
      <c r="U8" s="83"/>
      <c r="V8" s="84"/>
    </row>
    <row r="9" spans="1:22" ht="12.75" customHeight="1" x14ac:dyDescent="0.2">
      <c r="A9" s="13" t="s">
        <v>19</v>
      </c>
      <c r="B9" s="23"/>
      <c r="C9" s="46"/>
      <c r="D9" s="57"/>
      <c r="E9" s="58"/>
      <c r="F9" s="58"/>
      <c r="G9" s="58"/>
      <c r="H9" s="136">
        <f t="shared" ref="H9:H19" si="0">SUM(D9:G9)</f>
        <v>0</v>
      </c>
      <c r="I9" s="224"/>
      <c r="J9" s="58"/>
      <c r="K9" s="58"/>
      <c r="L9" s="58"/>
      <c r="M9" s="152">
        <f t="shared" ref="M9:M19" si="1">SUM(I9:L9)</f>
        <v>0</v>
      </c>
      <c r="N9" s="224"/>
      <c r="O9" s="58"/>
      <c r="P9" s="58"/>
      <c r="Q9" s="58"/>
      <c r="R9" s="152">
        <f t="shared" ref="R9:R19" si="2">SUM(N9:Q9)</f>
        <v>0</v>
      </c>
      <c r="S9" s="224"/>
      <c r="T9" s="58"/>
      <c r="U9" s="58"/>
      <c r="V9" s="44">
        <f t="shared" ref="V9:V19" si="3">SUM(S9:U9)</f>
        <v>0</v>
      </c>
    </row>
    <row r="10" spans="1:22" ht="12.75" customHeight="1" x14ac:dyDescent="0.2">
      <c r="A10" s="19" t="s">
        <v>20</v>
      </c>
      <c r="B10" s="20"/>
      <c r="C10" s="54"/>
      <c r="D10" s="50"/>
      <c r="E10" s="51"/>
      <c r="F10" s="51"/>
      <c r="G10" s="51"/>
      <c r="H10" s="136">
        <f t="shared" si="0"/>
        <v>0</v>
      </c>
      <c r="I10" s="225"/>
      <c r="J10" s="51"/>
      <c r="K10" s="51"/>
      <c r="L10" s="51"/>
      <c r="M10" s="152">
        <f t="shared" si="1"/>
        <v>0</v>
      </c>
      <c r="N10" s="225"/>
      <c r="O10" s="51"/>
      <c r="P10" s="51"/>
      <c r="Q10" s="51"/>
      <c r="R10" s="152">
        <f t="shared" si="2"/>
        <v>0</v>
      </c>
      <c r="S10" s="225"/>
      <c r="T10" s="51"/>
      <c r="U10" s="51"/>
      <c r="V10" s="44">
        <f t="shared" si="3"/>
        <v>0</v>
      </c>
    </row>
    <row r="11" spans="1:22" ht="12.75" customHeight="1" x14ac:dyDescent="0.2">
      <c r="A11" s="19" t="s">
        <v>28</v>
      </c>
      <c r="B11" s="20"/>
      <c r="C11" s="54"/>
      <c r="D11" s="50"/>
      <c r="E11" s="51"/>
      <c r="F11" s="51"/>
      <c r="G11" s="51"/>
      <c r="H11" s="136">
        <f t="shared" si="0"/>
        <v>0</v>
      </c>
      <c r="I11" s="225"/>
      <c r="J11" s="51"/>
      <c r="K11" s="51"/>
      <c r="L11" s="51"/>
      <c r="M11" s="152">
        <f t="shared" si="1"/>
        <v>0</v>
      </c>
      <c r="N11" s="225"/>
      <c r="O11" s="51"/>
      <c r="P11" s="51"/>
      <c r="Q11" s="51"/>
      <c r="R11" s="152">
        <f t="shared" si="2"/>
        <v>0</v>
      </c>
      <c r="S11" s="225"/>
      <c r="T11" s="51"/>
      <c r="U11" s="51"/>
      <c r="V11" s="44">
        <f t="shared" si="3"/>
        <v>0</v>
      </c>
    </row>
    <row r="12" spans="1:22" ht="12.75" customHeight="1" x14ac:dyDescent="0.2">
      <c r="A12" s="14" t="s">
        <v>27</v>
      </c>
      <c r="B12" s="32"/>
      <c r="C12" s="45"/>
      <c r="D12" s="47"/>
      <c r="E12" s="43"/>
      <c r="F12" s="43"/>
      <c r="G12" s="43"/>
      <c r="H12" s="136">
        <f t="shared" si="0"/>
        <v>0</v>
      </c>
      <c r="I12" s="226"/>
      <c r="J12" s="43"/>
      <c r="K12" s="43"/>
      <c r="L12" s="43"/>
      <c r="M12" s="152">
        <f t="shared" si="1"/>
        <v>0</v>
      </c>
      <c r="N12" s="226"/>
      <c r="O12" s="43"/>
      <c r="P12" s="43"/>
      <c r="Q12" s="43"/>
      <c r="R12" s="152">
        <f t="shared" si="2"/>
        <v>0</v>
      </c>
      <c r="S12" s="226"/>
      <c r="T12" s="43"/>
      <c r="U12" s="43"/>
      <c r="V12" s="44">
        <f t="shared" si="3"/>
        <v>0</v>
      </c>
    </row>
    <row r="13" spans="1:22" ht="12.75" customHeight="1" x14ac:dyDescent="0.2">
      <c r="A13" s="13" t="s">
        <v>23</v>
      </c>
      <c r="B13" s="23"/>
      <c r="C13" s="46"/>
      <c r="D13" s="57"/>
      <c r="E13" s="58"/>
      <c r="F13" s="58"/>
      <c r="G13" s="58"/>
      <c r="H13" s="136">
        <f t="shared" si="0"/>
        <v>0</v>
      </c>
      <c r="I13" s="224"/>
      <c r="J13" s="58"/>
      <c r="K13" s="58"/>
      <c r="L13" s="58"/>
      <c r="M13" s="152">
        <f t="shared" si="1"/>
        <v>0</v>
      </c>
      <c r="N13" s="224"/>
      <c r="O13" s="58"/>
      <c r="P13" s="58"/>
      <c r="Q13" s="58"/>
      <c r="R13" s="152">
        <f t="shared" si="2"/>
        <v>0</v>
      </c>
      <c r="S13" s="224"/>
      <c r="T13" s="58"/>
      <c r="U13" s="58"/>
      <c r="V13" s="44">
        <f t="shared" si="3"/>
        <v>0</v>
      </c>
    </row>
    <row r="14" spans="1:22" ht="12.75" customHeight="1" x14ac:dyDescent="0.2">
      <c r="A14" s="19"/>
      <c r="B14" s="20"/>
      <c r="C14" s="54"/>
      <c r="D14" s="50"/>
      <c r="E14" s="51"/>
      <c r="F14" s="51"/>
      <c r="G14" s="51"/>
      <c r="H14" s="136">
        <f t="shared" si="0"/>
        <v>0</v>
      </c>
      <c r="I14" s="225"/>
      <c r="J14" s="51"/>
      <c r="K14" s="51"/>
      <c r="L14" s="51"/>
      <c r="M14" s="152">
        <f t="shared" si="1"/>
        <v>0</v>
      </c>
      <c r="N14" s="225"/>
      <c r="O14" s="51"/>
      <c r="P14" s="51"/>
      <c r="Q14" s="51"/>
      <c r="R14" s="152">
        <f t="shared" si="2"/>
        <v>0</v>
      </c>
      <c r="S14" s="225"/>
      <c r="T14" s="51"/>
      <c r="U14" s="51"/>
      <c r="V14" s="44">
        <f t="shared" si="3"/>
        <v>0</v>
      </c>
    </row>
    <row r="15" spans="1:22" x14ac:dyDescent="0.2">
      <c r="A15" s="21" t="s">
        <v>21</v>
      </c>
      <c r="B15" s="20"/>
      <c r="C15" s="54"/>
      <c r="D15" s="50"/>
      <c r="E15" s="51"/>
      <c r="F15" s="51"/>
      <c r="G15" s="51"/>
      <c r="H15" s="136">
        <f t="shared" si="0"/>
        <v>0</v>
      </c>
      <c r="I15" s="225"/>
      <c r="J15" s="51"/>
      <c r="K15" s="51"/>
      <c r="L15" s="51"/>
      <c r="M15" s="152">
        <f t="shared" si="1"/>
        <v>0</v>
      </c>
      <c r="N15" s="225"/>
      <c r="O15" s="51"/>
      <c r="P15" s="51"/>
      <c r="Q15" s="51"/>
      <c r="R15" s="152">
        <f t="shared" si="2"/>
        <v>0</v>
      </c>
      <c r="S15" s="225"/>
      <c r="T15" s="51"/>
      <c r="U15" s="51"/>
      <c r="V15" s="44">
        <f t="shared" si="3"/>
        <v>0</v>
      </c>
    </row>
    <row r="16" spans="1:22" x14ac:dyDescent="0.2">
      <c r="A16" s="15"/>
      <c r="B16" s="23"/>
      <c r="C16" s="46"/>
      <c r="D16" s="57"/>
      <c r="E16" s="58"/>
      <c r="F16" s="58"/>
      <c r="G16" s="58"/>
      <c r="H16" s="136">
        <f t="shared" si="0"/>
        <v>0</v>
      </c>
      <c r="I16" s="224"/>
      <c r="J16" s="58"/>
      <c r="K16" s="58"/>
      <c r="L16" s="58"/>
      <c r="M16" s="152">
        <f t="shared" si="1"/>
        <v>0</v>
      </c>
      <c r="N16" s="224"/>
      <c r="O16" s="58"/>
      <c r="P16" s="58"/>
      <c r="Q16" s="58"/>
      <c r="R16" s="152">
        <f t="shared" si="2"/>
        <v>0</v>
      </c>
      <c r="S16" s="224"/>
      <c r="T16" s="58"/>
      <c r="U16" s="58"/>
      <c r="V16" s="44">
        <f t="shared" si="3"/>
        <v>0</v>
      </c>
    </row>
    <row r="17" spans="1:22" x14ac:dyDescent="0.2">
      <c r="A17" s="15"/>
      <c r="B17" s="23"/>
      <c r="C17" s="46"/>
      <c r="D17" s="57"/>
      <c r="E17" s="58"/>
      <c r="F17" s="58"/>
      <c r="G17" s="58"/>
      <c r="H17" s="136">
        <f t="shared" si="0"/>
        <v>0</v>
      </c>
      <c r="I17" s="224"/>
      <c r="J17" s="58"/>
      <c r="K17" s="58"/>
      <c r="L17" s="58"/>
      <c r="M17" s="152">
        <f t="shared" si="1"/>
        <v>0</v>
      </c>
      <c r="N17" s="224"/>
      <c r="O17" s="58"/>
      <c r="P17" s="58"/>
      <c r="Q17" s="58"/>
      <c r="R17" s="152">
        <f t="shared" si="2"/>
        <v>0</v>
      </c>
      <c r="S17" s="224"/>
      <c r="T17" s="58"/>
      <c r="U17" s="58"/>
      <c r="V17" s="44">
        <f t="shared" si="3"/>
        <v>0</v>
      </c>
    </row>
    <row r="18" spans="1:22" x14ac:dyDescent="0.2">
      <c r="A18" s="15"/>
      <c r="B18" s="23"/>
      <c r="C18" s="46"/>
      <c r="D18" s="57"/>
      <c r="E18" s="58"/>
      <c r="F18" s="58"/>
      <c r="G18" s="58"/>
      <c r="H18" s="136">
        <f t="shared" si="0"/>
        <v>0</v>
      </c>
      <c r="I18" s="224"/>
      <c r="J18" s="58"/>
      <c r="K18" s="58"/>
      <c r="L18" s="58"/>
      <c r="M18" s="152">
        <f t="shared" si="1"/>
        <v>0</v>
      </c>
      <c r="N18" s="224"/>
      <c r="O18" s="58"/>
      <c r="P18" s="58"/>
      <c r="Q18" s="58"/>
      <c r="R18" s="152">
        <f t="shared" si="2"/>
        <v>0</v>
      </c>
      <c r="S18" s="224"/>
      <c r="T18" s="58"/>
      <c r="U18" s="58"/>
      <c r="V18" s="44">
        <f t="shared" si="3"/>
        <v>0</v>
      </c>
    </row>
    <row r="19" spans="1:22" ht="13.5" thickBot="1" x14ac:dyDescent="0.25">
      <c r="A19" s="15"/>
      <c r="B19" s="23"/>
      <c r="C19" s="46"/>
      <c r="D19" s="57"/>
      <c r="E19" s="58"/>
      <c r="F19" s="58"/>
      <c r="G19" s="58"/>
      <c r="H19" s="136">
        <f t="shared" si="0"/>
        <v>0</v>
      </c>
      <c r="I19" s="224"/>
      <c r="J19" s="58"/>
      <c r="K19" s="58"/>
      <c r="L19" s="58"/>
      <c r="M19" s="152">
        <f t="shared" si="1"/>
        <v>0</v>
      </c>
      <c r="N19" s="224"/>
      <c r="O19" s="58"/>
      <c r="P19" s="58"/>
      <c r="Q19" s="58"/>
      <c r="R19" s="152">
        <f t="shared" si="2"/>
        <v>0</v>
      </c>
      <c r="S19" s="224"/>
      <c r="T19" s="58"/>
      <c r="U19" s="58"/>
      <c r="V19" s="44">
        <f t="shared" si="3"/>
        <v>0</v>
      </c>
    </row>
    <row r="20" spans="1:22" ht="15.75" x14ac:dyDescent="0.25">
      <c r="A20" s="102" t="s">
        <v>22</v>
      </c>
      <c r="B20" s="107">
        <f t="shared" ref="B20:H20" si="4">SUM(B9:B19)</f>
        <v>0</v>
      </c>
      <c r="C20" s="104">
        <f t="shared" si="4"/>
        <v>0</v>
      </c>
      <c r="D20" s="104">
        <f t="shared" si="4"/>
        <v>0</v>
      </c>
      <c r="E20" s="104">
        <f t="shared" si="4"/>
        <v>0</v>
      </c>
      <c r="F20" s="104">
        <f t="shared" si="4"/>
        <v>0</v>
      </c>
      <c r="G20" s="104">
        <f t="shared" si="4"/>
        <v>0</v>
      </c>
      <c r="H20" s="76">
        <f t="shared" si="4"/>
        <v>0</v>
      </c>
      <c r="I20" s="243">
        <f t="shared" ref="I20:M20" si="5">SUM(I9:I19)</f>
        <v>0</v>
      </c>
      <c r="J20" s="77">
        <f t="shared" si="5"/>
        <v>0</v>
      </c>
      <c r="K20" s="77">
        <f t="shared" si="5"/>
        <v>0</v>
      </c>
      <c r="L20" s="77">
        <f t="shared" si="5"/>
        <v>0</v>
      </c>
      <c r="M20" s="238">
        <f t="shared" si="5"/>
        <v>0</v>
      </c>
      <c r="N20" s="243">
        <f t="shared" ref="N20:R20" si="6">SUM(N9:N19)</f>
        <v>0</v>
      </c>
      <c r="O20" s="77">
        <f t="shared" si="6"/>
        <v>0</v>
      </c>
      <c r="P20" s="77">
        <f t="shared" si="6"/>
        <v>0</v>
      </c>
      <c r="Q20" s="77">
        <f t="shared" si="6"/>
        <v>0</v>
      </c>
      <c r="R20" s="238">
        <f t="shared" si="6"/>
        <v>0</v>
      </c>
      <c r="S20" s="243">
        <f t="shared" ref="S20:V20" si="7">SUM(S9:S19)</f>
        <v>0</v>
      </c>
      <c r="T20" s="77">
        <f t="shared" si="7"/>
        <v>0</v>
      </c>
      <c r="U20" s="77">
        <f t="shared" si="7"/>
        <v>0</v>
      </c>
      <c r="V20" s="77">
        <f t="shared" si="7"/>
        <v>0</v>
      </c>
    </row>
    <row r="21" spans="1:22" x14ac:dyDescent="0.2">
      <c r="A21" s="11"/>
      <c r="B21" s="6"/>
      <c r="C21" s="40"/>
      <c r="D21" s="41"/>
      <c r="E21" s="42"/>
      <c r="F21" s="42"/>
      <c r="G21" s="42"/>
      <c r="H21" s="230"/>
      <c r="I21" s="227"/>
      <c r="J21" s="42"/>
      <c r="K21" s="42"/>
      <c r="L21" s="42"/>
      <c r="M21" s="239"/>
      <c r="N21" s="227"/>
      <c r="O21" s="42"/>
      <c r="P21" s="42"/>
      <c r="Q21" s="42"/>
      <c r="R21" s="239"/>
      <c r="S21" s="227"/>
      <c r="T21" s="42"/>
      <c r="U21" s="42"/>
      <c r="V21" s="85"/>
    </row>
    <row r="22" spans="1:22" x14ac:dyDescent="0.2">
      <c r="A22" s="101" t="s">
        <v>42</v>
      </c>
      <c r="B22" s="31"/>
      <c r="C22" s="81"/>
      <c r="D22" s="82"/>
      <c r="E22" s="83"/>
      <c r="F22" s="83"/>
      <c r="G22" s="83"/>
      <c r="H22" s="229"/>
      <c r="I22" s="223"/>
      <c r="J22" s="83"/>
      <c r="K22" s="83"/>
      <c r="L22" s="83"/>
      <c r="M22" s="240"/>
      <c r="N22" s="223"/>
      <c r="O22" s="83"/>
      <c r="P22" s="83"/>
      <c r="Q22" s="83"/>
      <c r="R22" s="240"/>
      <c r="S22" s="223"/>
      <c r="T22" s="83"/>
      <c r="U22" s="83"/>
      <c r="V22" s="84"/>
    </row>
    <row r="23" spans="1:22" x14ac:dyDescent="0.2">
      <c r="A23" s="108" t="s">
        <v>32</v>
      </c>
      <c r="B23" s="23"/>
      <c r="C23" s="46"/>
      <c r="D23" s="57"/>
      <c r="E23" s="58"/>
      <c r="F23" s="58"/>
      <c r="G23" s="58"/>
      <c r="H23" s="136">
        <f t="shared" ref="H23:H35" si="8">SUM(D23:G23)</f>
        <v>0</v>
      </c>
      <c r="I23" s="224"/>
      <c r="J23" s="58"/>
      <c r="K23" s="58"/>
      <c r="L23" s="58"/>
      <c r="M23" s="152">
        <f t="shared" ref="M23:M36" si="9">SUM(I23:L23)</f>
        <v>0</v>
      </c>
      <c r="N23" s="224"/>
      <c r="O23" s="58"/>
      <c r="P23" s="58"/>
      <c r="Q23" s="58"/>
      <c r="R23" s="152">
        <f t="shared" ref="R23:R36" si="10">SUM(N23:Q23)</f>
        <v>0</v>
      </c>
      <c r="S23" s="224"/>
      <c r="T23" s="58"/>
      <c r="U23" s="58"/>
      <c r="V23" s="44">
        <f t="shared" ref="V23:V36" si="11">SUM(S23:U23)</f>
        <v>0</v>
      </c>
    </row>
    <row r="24" spans="1:22" x14ac:dyDescent="0.2">
      <c r="A24" s="108" t="s">
        <v>33</v>
      </c>
      <c r="B24" s="20"/>
      <c r="C24" s="54"/>
      <c r="D24" s="50"/>
      <c r="E24" s="51"/>
      <c r="F24" s="51"/>
      <c r="G24" s="51"/>
      <c r="H24" s="135">
        <f t="shared" si="8"/>
        <v>0</v>
      </c>
      <c r="I24" s="225"/>
      <c r="J24" s="51"/>
      <c r="K24" s="51"/>
      <c r="L24" s="51"/>
      <c r="M24" s="155">
        <f t="shared" si="9"/>
        <v>0</v>
      </c>
      <c r="N24" s="225"/>
      <c r="O24" s="51"/>
      <c r="P24" s="51"/>
      <c r="Q24" s="51"/>
      <c r="R24" s="155">
        <f t="shared" si="10"/>
        <v>0</v>
      </c>
      <c r="S24" s="225"/>
      <c r="T24" s="51"/>
      <c r="U24" s="51"/>
      <c r="V24" s="53">
        <f t="shared" si="11"/>
        <v>0</v>
      </c>
    </row>
    <row r="25" spans="1:22" x14ac:dyDescent="0.2">
      <c r="A25" s="108" t="s">
        <v>37</v>
      </c>
      <c r="B25" s="20"/>
      <c r="C25" s="54"/>
      <c r="D25" s="50"/>
      <c r="E25" s="51"/>
      <c r="F25" s="51"/>
      <c r="G25" s="51"/>
      <c r="H25" s="135">
        <f t="shared" si="8"/>
        <v>0</v>
      </c>
      <c r="I25" s="225"/>
      <c r="J25" s="51"/>
      <c r="K25" s="51"/>
      <c r="L25" s="51"/>
      <c r="M25" s="155">
        <f t="shared" si="9"/>
        <v>0</v>
      </c>
      <c r="N25" s="225"/>
      <c r="O25" s="51"/>
      <c r="P25" s="51"/>
      <c r="Q25" s="51"/>
      <c r="R25" s="155">
        <f t="shared" si="10"/>
        <v>0</v>
      </c>
      <c r="S25" s="225"/>
      <c r="T25" s="51"/>
      <c r="U25" s="51"/>
      <c r="V25" s="53">
        <f t="shared" si="11"/>
        <v>0</v>
      </c>
    </row>
    <row r="26" spans="1:22" x14ac:dyDescent="0.2">
      <c r="A26" s="108" t="s">
        <v>34</v>
      </c>
      <c r="B26" s="32"/>
      <c r="C26" s="45"/>
      <c r="D26" s="47"/>
      <c r="E26" s="43"/>
      <c r="F26" s="43"/>
      <c r="G26" s="43"/>
      <c r="H26" s="135">
        <f t="shared" si="8"/>
        <v>0</v>
      </c>
      <c r="I26" s="226"/>
      <c r="J26" s="43"/>
      <c r="K26" s="43"/>
      <c r="L26" s="43"/>
      <c r="M26" s="155">
        <f t="shared" si="9"/>
        <v>0</v>
      </c>
      <c r="N26" s="226"/>
      <c r="O26" s="43"/>
      <c r="P26" s="43"/>
      <c r="Q26" s="43"/>
      <c r="R26" s="155">
        <f t="shared" si="10"/>
        <v>0</v>
      </c>
      <c r="S26" s="226"/>
      <c r="T26" s="43"/>
      <c r="U26" s="43"/>
      <c r="V26" s="53">
        <f t="shared" si="11"/>
        <v>0</v>
      </c>
    </row>
    <row r="27" spans="1:22" x14ac:dyDescent="0.2">
      <c r="A27" s="108" t="s">
        <v>35</v>
      </c>
      <c r="B27" s="23"/>
      <c r="C27" s="46"/>
      <c r="D27" s="57"/>
      <c r="E27" s="58"/>
      <c r="F27" s="58"/>
      <c r="G27" s="58"/>
      <c r="H27" s="135">
        <f t="shared" si="8"/>
        <v>0</v>
      </c>
      <c r="I27" s="224"/>
      <c r="J27" s="58"/>
      <c r="K27" s="58"/>
      <c r="L27" s="58"/>
      <c r="M27" s="155">
        <f t="shared" si="9"/>
        <v>0</v>
      </c>
      <c r="N27" s="224"/>
      <c r="O27" s="58"/>
      <c r="P27" s="58"/>
      <c r="Q27" s="58"/>
      <c r="R27" s="155">
        <f t="shared" si="10"/>
        <v>0</v>
      </c>
      <c r="S27" s="224"/>
      <c r="T27" s="58"/>
      <c r="U27" s="58"/>
      <c r="V27" s="53">
        <f t="shared" si="11"/>
        <v>0</v>
      </c>
    </row>
    <row r="28" spans="1:22" x14ac:dyDescent="0.2">
      <c r="A28" s="108" t="s">
        <v>36</v>
      </c>
      <c r="B28" s="20"/>
      <c r="C28" s="54"/>
      <c r="D28" s="50"/>
      <c r="E28" s="51"/>
      <c r="F28" s="51"/>
      <c r="G28" s="51"/>
      <c r="H28" s="135">
        <f t="shared" si="8"/>
        <v>0</v>
      </c>
      <c r="I28" s="225"/>
      <c r="J28" s="51"/>
      <c r="K28" s="51"/>
      <c r="L28" s="51"/>
      <c r="M28" s="155">
        <f t="shared" si="9"/>
        <v>0</v>
      </c>
      <c r="N28" s="225"/>
      <c r="O28" s="51"/>
      <c r="P28" s="51"/>
      <c r="Q28" s="51"/>
      <c r="R28" s="155">
        <f t="shared" si="10"/>
        <v>0</v>
      </c>
      <c r="S28" s="225"/>
      <c r="T28" s="51"/>
      <c r="U28" s="51"/>
      <c r="V28" s="53">
        <f t="shared" si="11"/>
        <v>0</v>
      </c>
    </row>
    <row r="29" spans="1:22" x14ac:dyDescent="0.2">
      <c r="A29" s="108" t="s">
        <v>41</v>
      </c>
      <c r="B29" s="20"/>
      <c r="C29" s="54"/>
      <c r="D29" s="50"/>
      <c r="E29" s="51"/>
      <c r="F29" s="51"/>
      <c r="G29" s="51"/>
      <c r="H29" s="135">
        <f t="shared" si="8"/>
        <v>0</v>
      </c>
      <c r="I29" s="225"/>
      <c r="J29" s="51"/>
      <c r="K29" s="51"/>
      <c r="L29" s="51"/>
      <c r="M29" s="155">
        <f t="shared" si="9"/>
        <v>0</v>
      </c>
      <c r="N29" s="225"/>
      <c r="O29" s="51"/>
      <c r="P29" s="51"/>
      <c r="Q29" s="51"/>
      <c r="R29" s="155">
        <f t="shared" si="10"/>
        <v>0</v>
      </c>
      <c r="S29" s="225"/>
      <c r="T29" s="51"/>
      <c r="U29" s="51"/>
      <c r="V29" s="53">
        <f t="shared" si="11"/>
        <v>0</v>
      </c>
    </row>
    <row r="30" spans="1:22" x14ac:dyDescent="0.2">
      <c r="A30" s="109" t="s">
        <v>40</v>
      </c>
      <c r="B30" s="23"/>
      <c r="C30" s="46"/>
      <c r="D30" s="57"/>
      <c r="E30" s="58"/>
      <c r="F30" s="58"/>
      <c r="G30" s="58"/>
      <c r="H30" s="135">
        <f t="shared" si="8"/>
        <v>0</v>
      </c>
      <c r="I30" s="224"/>
      <c r="J30" s="58"/>
      <c r="K30" s="58"/>
      <c r="L30" s="58"/>
      <c r="M30" s="155">
        <f t="shared" si="9"/>
        <v>0</v>
      </c>
      <c r="N30" s="224"/>
      <c r="O30" s="58"/>
      <c r="P30" s="58"/>
      <c r="Q30" s="58"/>
      <c r="R30" s="155">
        <f t="shared" si="10"/>
        <v>0</v>
      </c>
      <c r="S30" s="224"/>
      <c r="T30" s="58"/>
      <c r="U30" s="58"/>
      <c r="V30" s="53">
        <f t="shared" si="11"/>
        <v>0</v>
      </c>
    </row>
    <row r="31" spans="1:22" x14ac:dyDescent="0.2">
      <c r="A31" s="100"/>
      <c r="B31" s="23"/>
      <c r="C31" s="46"/>
      <c r="D31" s="57"/>
      <c r="E31" s="58"/>
      <c r="F31" s="58"/>
      <c r="G31" s="58"/>
      <c r="H31" s="135">
        <f t="shared" si="8"/>
        <v>0</v>
      </c>
      <c r="I31" s="224"/>
      <c r="J31" s="58"/>
      <c r="K31" s="58"/>
      <c r="L31" s="58"/>
      <c r="M31" s="155">
        <f t="shared" si="9"/>
        <v>0</v>
      </c>
      <c r="N31" s="224"/>
      <c r="O31" s="58"/>
      <c r="P31" s="58"/>
      <c r="Q31" s="58"/>
      <c r="R31" s="155">
        <f t="shared" si="10"/>
        <v>0</v>
      </c>
      <c r="S31" s="224"/>
      <c r="T31" s="58"/>
      <c r="U31" s="58"/>
      <c r="V31" s="53">
        <f t="shared" si="11"/>
        <v>0</v>
      </c>
    </row>
    <row r="32" spans="1:22" x14ac:dyDescent="0.2">
      <c r="A32" s="100"/>
      <c r="B32" s="23"/>
      <c r="C32" s="46"/>
      <c r="D32" s="57"/>
      <c r="E32" s="58"/>
      <c r="F32" s="58"/>
      <c r="G32" s="58"/>
      <c r="H32" s="135">
        <f t="shared" si="8"/>
        <v>0</v>
      </c>
      <c r="I32" s="224"/>
      <c r="J32" s="58"/>
      <c r="K32" s="58"/>
      <c r="L32" s="58"/>
      <c r="M32" s="155">
        <f t="shared" si="9"/>
        <v>0</v>
      </c>
      <c r="N32" s="224"/>
      <c r="O32" s="58"/>
      <c r="P32" s="58"/>
      <c r="Q32" s="58"/>
      <c r="R32" s="155">
        <f t="shared" si="10"/>
        <v>0</v>
      </c>
      <c r="S32" s="224"/>
      <c r="T32" s="58"/>
      <c r="U32" s="58"/>
      <c r="V32" s="53">
        <f t="shared" si="11"/>
        <v>0</v>
      </c>
    </row>
    <row r="33" spans="1:22" ht="14.25" x14ac:dyDescent="0.2">
      <c r="A33" s="33"/>
      <c r="B33" s="23"/>
      <c r="C33" s="46"/>
      <c r="D33" s="57"/>
      <c r="E33" s="58"/>
      <c r="F33" s="58"/>
      <c r="G33" s="58"/>
      <c r="H33" s="135">
        <f t="shared" si="8"/>
        <v>0</v>
      </c>
      <c r="I33" s="224"/>
      <c r="J33" s="58"/>
      <c r="K33" s="58"/>
      <c r="L33" s="58"/>
      <c r="M33" s="155">
        <f t="shared" si="9"/>
        <v>0</v>
      </c>
      <c r="N33" s="224"/>
      <c r="O33" s="58"/>
      <c r="P33" s="58"/>
      <c r="Q33" s="58"/>
      <c r="R33" s="155">
        <f t="shared" si="10"/>
        <v>0</v>
      </c>
      <c r="S33" s="224"/>
      <c r="T33" s="58"/>
      <c r="U33" s="58"/>
      <c r="V33" s="53">
        <f t="shared" si="11"/>
        <v>0</v>
      </c>
    </row>
    <row r="34" spans="1:22" ht="14.25" x14ac:dyDescent="0.2">
      <c r="A34" s="33"/>
      <c r="B34" s="23"/>
      <c r="C34" s="46"/>
      <c r="D34" s="57"/>
      <c r="E34" s="58"/>
      <c r="F34" s="58"/>
      <c r="G34" s="58"/>
      <c r="H34" s="135">
        <f t="shared" si="8"/>
        <v>0</v>
      </c>
      <c r="I34" s="224"/>
      <c r="J34" s="58"/>
      <c r="K34" s="58"/>
      <c r="L34" s="58"/>
      <c r="M34" s="155">
        <f t="shared" si="9"/>
        <v>0</v>
      </c>
      <c r="N34" s="224"/>
      <c r="O34" s="58"/>
      <c r="P34" s="58"/>
      <c r="Q34" s="58"/>
      <c r="R34" s="155">
        <f t="shared" si="10"/>
        <v>0</v>
      </c>
      <c r="S34" s="224"/>
      <c r="T34" s="58"/>
      <c r="U34" s="58"/>
      <c r="V34" s="53">
        <f t="shared" si="11"/>
        <v>0</v>
      </c>
    </row>
    <row r="35" spans="1:22" x14ac:dyDescent="0.2">
      <c r="A35" s="15"/>
      <c r="B35" s="23"/>
      <c r="C35" s="46"/>
      <c r="D35" s="57"/>
      <c r="E35" s="58"/>
      <c r="F35" s="58"/>
      <c r="G35" s="58"/>
      <c r="H35" s="135">
        <f t="shared" si="8"/>
        <v>0</v>
      </c>
      <c r="I35" s="224"/>
      <c r="J35" s="58"/>
      <c r="K35" s="58"/>
      <c r="L35" s="58"/>
      <c r="M35" s="155">
        <f t="shared" si="9"/>
        <v>0</v>
      </c>
      <c r="N35" s="224"/>
      <c r="O35" s="58"/>
      <c r="P35" s="58"/>
      <c r="Q35" s="58"/>
      <c r="R35" s="155">
        <f t="shared" si="10"/>
        <v>0</v>
      </c>
      <c r="S35" s="224"/>
      <c r="T35" s="58"/>
      <c r="U35" s="58"/>
      <c r="V35" s="53">
        <f t="shared" si="11"/>
        <v>0</v>
      </c>
    </row>
    <row r="36" spans="1:22" ht="13.5" thickBot="1" x14ac:dyDescent="0.25">
      <c r="A36" s="15"/>
      <c r="B36" s="23"/>
      <c r="C36" s="46"/>
      <c r="D36" s="57"/>
      <c r="E36" s="58"/>
      <c r="F36" s="58"/>
      <c r="G36" s="58"/>
      <c r="H36" s="135">
        <f t="shared" ref="H36" si="12">SUM(D36:G36)</f>
        <v>0</v>
      </c>
      <c r="I36" s="224"/>
      <c r="J36" s="58"/>
      <c r="K36" s="58"/>
      <c r="L36" s="58"/>
      <c r="M36" s="155">
        <f t="shared" si="9"/>
        <v>0</v>
      </c>
      <c r="N36" s="224"/>
      <c r="O36" s="58"/>
      <c r="P36" s="58"/>
      <c r="Q36" s="58"/>
      <c r="R36" s="155">
        <f t="shared" si="10"/>
        <v>0</v>
      </c>
      <c r="S36" s="224"/>
      <c r="T36" s="58"/>
      <c r="U36" s="58"/>
      <c r="V36" s="53">
        <f t="shared" si="11"/>
        <v>0</v>
      </c>
    </row>
    <row r="37" spans="1:22" ht="15.75" x14ac:dyDescent="0.25">
      <c r="A37" s="102" t="s">
        <v>24</v>
      </c>
      <c r="B37" s="29">
        <f t="shared" ref="B37:H37" si="13">SUM(B23:B36)</f>
        <v>0</v>
      </c>
      <c r="C37" s="77">
        <f t="shared" si="13"/>
        <v>0</v>
      </c>
      <c r="D37" s="77">
        <f t="shared" si="13"/>
        <v>0</v>
      </c>
      <c r="E37" s="77">
        <f t="shared" si="13"/>
        <v>0</v>
      </c>
      <c r="F37" s="77">
        <f t="shared" si="13"/>
        <v>0</v>
      </c>
      <c r="G37" s="77">
        <f t="shared" si="13"/>
        <v>0</v>
      </c>
      <c r="H37" s="76">
        <f t="shared" si="13"/>
        <v>0</v>
      </c>
      <c r="I37" s="243">
        <f t="shared" ref="I37:M37" si="14">SUM(I23:I36)</f>
        <v>0</v>
      </c>
      <c r="J37" s="77">
        <f t="shared" si="14"/>
        <v>0</v>
      </c>
      <c r="K37" s="77">
        <f t="shared" si="14"/>
        <v>0</v>
      </c>
      <c r="L37" s="77">
        <f t="shared" si="14"/>
        <v>0</v>
      </c>
      <c r="M37" s="238">
        <f t="shared" si="14"/>
        <v>0</v>
      </c>
      <c r="N37" s="243">
        <f t="shared" ref="N37:R37" si="15">SUM(N23:N36)</f>
        <v>0</v>
      </c>
      <c r="O37" s="77">
        <f t="shared" si="15"/>
        <v>0</v>
      </c>
      <c r="P37" s="77">
        <f t="shared" si="15"/>
        <v>0</v>
      </c>
      <c r="Q37" s="77">
        <f t="shared" si="15"/>
        <v>0</v>
      </c>
      <c r="R37" s="238">
        <f t="shared" si="15"/>
        <v>0</v>
      </c>
      <c r="S37" s="243">
        <f t="shared" ref="S37:V37" si="16">SUM(S23:S36)</f>
        <v>0</v>
      </c>
      <c r="T37" s="77">
        <f t="shared" si="16"/>
        <v>0</v>
      </c>
      <c r="U37" s="77">
        <f t="shared" si="16"/>
        <v>0</v>
      </c>
      <c r="V37" s="77">
        <f t="shared" si="16"/>
        <v>0</v>
      </c>
    </row>
    <row r="38" spans="1:22" ht="13.5" thickBot="1" x14ac:dyDescent="0.25">
      <c r="A38" s="15"/>
      <c r="B38" s="23"/>
      <c r="C38" s="46"/>
      <c r="D38" s="57"/>
      <c r="E38" s="58"/>
      <c r="F38" s="58"/>
      <c r="G38" s="58"/>
      <c r="H38" s="137"/>
      <c r="I38" s="244"/>
      <c r="J38" s="131"/>
      <c r="K38" s="131"/>
      <c r="L38" s="131"/>
      <c r="M38" s="184"/>
      <c r="N38" s="244"/>
      <c r="O38" s="131"/>
      <c r="P38" s="131"/>
      <c r="Q38" s="131"/>
      <c r="R38" s="184"/>
      <c r="S38" s="244"/>
      <c r="T38" s="131"/>
      <c r="U38" s="131"/>
      <c r="V38" s="59"/>
    </row>
    <row r="39" spans="1:22" ht="15.75" x14ac:dyDescent="0.25">
      <c r="A39" s="102" t="s">
        <v>6</v>
      </c>
      <c r="B39" s="28">
        <f>B20+B37</f>
        <v>0</v>
      </c>
      <c r="C39" s="61">
        <f t="shared" ref="C39:H39" si="17">C20+C37</f>
        <v>0</v>
      </c>
      <c r="D39" s="62">
        <f t="shared" si="17"/>
        <v>0</v>
      </c>
      <c r="E39" s="63">
        <f t="shared" si="17"/>
        <v>0</v>
      </c>
      <c r="F39" s="63">
        <f t="shared" si="17"/>
        <v>0</v>
      </c>
      <c r="G39" s="63">
        <f t="shared" si="17"/>
        <v>0</v>
      </c>
      <c r="H39" s="161">
        <f t="shared" si="17"/>
        <v>0</v>
      </c>
      <c r="I39" s="245">
        <f t="shared" ref="I39:M39" si="18">I20+I37</f>
        <v>0</v>
      </c>
      <c r="J39" s="63">
        <f t="shared" si="18"/>
        <v>0</v>
      </c>
      <c r="K39" s="63">
        <f t="shared" si="18"/>
        <v>0</v>
      </c>
      <c r="L39" s="63">
        <f t="shared" si="18"/>
        <v>0</v>
      </c>
      <c r="M39" s="186">
        <f t="shared" si="18"/>
        <v>0</v>
      </c>
      <c r="N39" s="245">
        <f t="shared" ref="N39:R39" si="19">N20+N37</f>
        <v>0</v>
      </c>
      <c r="O39" s="63">
        <f t="shared" si="19"/>
        <v>0</v>
      </c>
      <c r="P39" s="63">
        <f t="shared" si="19"/>
        <v>0</v>
      </c>
      <c r="Q39" s="63">
        <f t="shared" si="19"/>
        <v>0</v>
      </c>
      <c r="R39" s="186">
        <f t="shared" si="19"/>
        <v>0</v>
      </c>
      <c r="S39" s="245">
        <f t="shared" ref="S39:V39" si="20">S20+S37</f>
        <v>0</v>
      </c>
      <c r="T39" s="63">
        <f t="shared" si="20"/>
        <v>0</v>
      </c>
      <c r="U39" s="63">
        <f t="shared" si="20"/>
        <v>0</v>
      </c>
      <c r="V39" s="64">
        <f t="shared" si="20"/>
        <v>0</v>
      </c>
    </row>
    <row r="40" spans="1:22" x14ac:dyDescent="0.2">
      <c r="A40" s="7"/>
      <c r="I40" s="246"/>
      <c r="J40" s="247"/>
      <c r="K40" s="247"/>
      <c r="L40" s="247"/>
      <c r="M40" s="241"/>
      <c r="N40" s="246"/>
      <c r="O40" s="247"/>
      <c r="P40" s="247"/>
      <c r="Q40" s="247"/>
      <c r="R40" s="241"/>
      <c r="S40" s="246"/>
      <c r="T40" s="247"/>
      <c r="U40" s="247"/>
      <c r="V40" s="247"/>
    </row>
    <row r="41" spans="1:22" ht="20.25" x14ac:dyDescent="0.3">
      <c r="A41" s="428" t="s">
        <v>119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</row>
    <row r="42" spans="1:22" ht="15.75" x14ac:dyDescent="0.25">
      <c r="A42" s="35" t="s">
        <v>25</v>
      </c>
      <c r="B42" s="36">
        <f>'Quarterly report'!B43</f>
        <v>0</v>
      </c>
      <c r="C42" s="86">
        <f>'Quarterly report'!C43</f>
        <v>0</v>
      </c>
      <c r="D42" s="87">
        <f>'Quarterly report'!D43</f>
        <v>0</v>
      </c>
      <c r="E42" s="88">
        <f>'Quarterly report'!E43</f>
        <v>0</v>
      </c>
      <c r="F42" s="88">
        <f>'Quarterly report'!F43</f>
        <v>0</v>
      </c>
      <c r="G42" s="88">
        <f>'Quarterly report'!G43</f>
        <v>0</v>
      </c>
      <c r="H42" s="231">
        <f>SUM(D42:G42)</f>
        <v>0</v>
      </c>
      <c r="I42" s="248">
        <f>'Quarterly report'!I43</f>
        <v>0</v>
      </c>
      <c r="J42" s="249">
        <f>'Quarterly report'!J43</f>
        <v>0</v>
      </c>
      <c r="K42" s="249">
        <f>'Quarterly report'!K43</f>
        <v>0</v>
      </c>
      <c r="L42" s="249">
        <f>'Quarterly report'!L43</f>
        <v>0</v>
      </c>
      <c r="M42" s="242">
        <f>SUM(I42:L42)</f>
        <v>0</v>
      </c>
      <c r="N42" s="248">
        <f>'Quarterly report'!N43</f>
        <v>0</v>
      </c>
      <c r="O42" s="249">
        <f>'Quarterly report'!O43</f>
        <v>0</v>
      </c>
      <c r="P42" s="249">
        <f>'Quarterly report'!P43</f>
        <v>0</v>
      </c>
      <c r="Q42" s="249">
        <f>'Quarterly report'!Q43</f>
        <v>0</v>
      </c>
      <c r="R42" s="242">
        <f>SUM(N42:Q42)</f>
        <v>0</v>
      </c>
      <c r="S42" s="248">
        <f>'Quarterly report'!S43</f>
        <v>0</v>
      </c>
      <c r="T42" s="249">
        <f>'Quarterly report'!T43</f>
        <v>0</v>
      </c>
      <c r="U42" s="249">
        <f>'Quarterly report'!U43</f>
        <v>0</v>
      </c>
      <c r="V42" s="250">
        <f>SUM(S42:U42)</f>
        <v>0</v>
      </c>
    </row>
  </sheetData>
  <sheetProtection algorithmName="SHA-512" hashValue="lxtlTZSL7nq9HnKpCvy0W8Alf4WrKxQ5DnlrNH04SA4DMEVRVtN1hSi897a9gIuH8vaHG+hkpCfV9LnK/YuASg==" saltValue="uQw2mf65Gl1nrb91yCU4pw==" spinCount="100000" sheet="1" formatCells="0" formatColumns="0" formatRows="0" insertColumns="0" insertRows="0" insertHyperlinks="0" sort="0" autoFilter="0" pivotTables="0"/>
  <mergeCells count="10">
    <mergeCell ref="D4:H4"/>
    <mergeCell ref="D5:G5"/>
    <mergeCell ref="A41:V41"/>
    <mergeCell ref="B2:H2"/>
    <mergeCell ref="I4:M4"/>
    <mergeCell ref="I5:L5"/>
    <mergeCell ref="S4:V4"/>
    <mergeCell ref="S5:U5"/>
    <mergeCell ref="N4:R4"/>
    <mergeCell ref="N5:Q5"/>
  </mergeCells>
  <pageMargins left="0.51181102362204722" right="0.51181102362204722" top="0.51181102362204722" bottom="0.51181102362204722" header="0.51181102362204722" footer="0.51181102362204722"/>
  <pageSetup paperSize="5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CEE0-5D49-4209-B176-CBB6A7757795}">
  <sheetPr>
    <tabColor rgb="FF00B050"/>
  </sheetPr>
  <dimension ref="A1:Q38"/>
  <sheetViews>
    <sheetView zoomScaleNormal="100" zoomScaleSheetLayoutView="100" workbookViewId="0">
      <selection activeCell="G14" sqref="G14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141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/>
      <c r="C4" s="440" t="s">
        <v>142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11">
        <v>0</v>
      </c>
    </row>
    <row r="9" spans="1:17" x14ac:dyDescent="0.2">
      <c r="G9" s="1"/>
    </row>
    <row r="10" spans="1:17" x14ac:dyDescent="0.2">
      <c r="B10" s="7" t="s">
        <v>0</v>
      </c>
      <c r="G10" s="11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37" t="s">
        <v>143</v>
      </c>
      <c r="E18" s="438"/>
      <c r="F18" s="257"/>
      <c r="G18" s="258">
        <f>'Quarterly report'!D42</f>
        <v>0</v>
      </c>
      <c r="H18" s="260"/>
      <c r="I18" s="257"/>
      <c r="J18" s="257"/>
      <c r="K18" s="257"/>
    </row>
    <row r="19" spans="1:11" s="18" customFormat="1" x14ac:dyDescent="0.2">
      <c r="A19" s="259"/>
      <c r="B19" s="257" t="s">
        <v>53</v>
      </c>
      <c r="C19" s="257"/>
      <c r="D19" s="437" t="s">
        <v>144</v>
      </c>
      <c r="E19" s="438"/>
      <c r="F19" s="257"/>
      <c r="G19" s="258">
        <f>'Quarterly report'!E42</f>
        <v>0</v>
      </c>
      <c r="H19" s="260"/>
      <c r="I19" s="257"/>
      <c r="J19" s="257"/>
      <c r="K19" s="257"/>
    </row>
    <row r="20" spans="1:11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M7PSNL/d6kcbRh3JQU0DUxPo7rqXr8YGcEfkBpWtp6nj9sQ120TGBZf5bpQE3p/J3eT/xPamTg5tSqZTH86YeQ==" saltValue="eaZYV8FF7PqT5N4EdJoo9A==" spinCount="100000" sheet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Q38"/>
  <sheetViews>
    <sheetView zoomScaleNormal="100" zoomScaleSheetLayoutView="100" workbookViewId="0">
      <selection activeCell="J17" sqref="J17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43281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report'!D42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37" t="s">
        <v>54</v>
      </c>
      <c r="E18" s="438"/>
      <c r="F18" s="257"/>
      <c r="G18" s="258">
        <f>'Quarterly report'!E42</f>
        <v>0</v>
      </c>
      <c r="H18" s="260"/>
      <c r="I18" s="257"/>
      <c r="J18" s="257"/>
      <c r="K18" s="257"/>
    </row>
    <row r="19" spans="1:11" s="18" customFormat="1" x14ac:dyDescent="0.2">
      <c r="A19" s="259"/>
      <c r="B19" s="257" t="s">
        <v>53</v>
      </c>
      <c r="C19" s="257"/>
      <c r="D19" s="437" t="s">
        <v>55</v>
      </c>
      <c r="E19" s="438"/>
      <c r="F19" s="257"/>
      <c r="G19" s="258">
        <f>'Quarterly report'!F42</f>
        <v>0</v>
      </c>
      <c r="H19" s="260"/>
      <c r="I19" s="257"/>
      <c r="J19" s="257"/>
      <c r="K19" s="257"/>
    </row>
    <row r="20" spans="1:11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formatCells="0" formatColumns="0" formatRows="0" insertColumns="0" insertRows="0" insertHyperlinks="0" sort="0" pivotTables="0"/>
  <mergeCells count="6">
    <mergeCell ref="D19:E19"/>
    <mergeCell ref="B2:K2"/>
    <mergeCell ref="B6:D6"/>
    <mergeCell ref="E6:K6"/>
    <mergeCell ref="C4:G4"/>
    <mergeCell ref="D18:E18"/>
  </mergeCells>
  <phoneticPr fontId="1" type="noConversion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A1:Q38"/>
  <sheetViews>
    <sheetView view="pageBreakPreview" zoomScaleNormal="100" zoomScaleSheetLayoutView="100" workbookViewId="0">
      <selection activeCell="D19" sqref="D18:E19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43373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report'!D42+'Quarterly report'!E42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44" t="s">
        <v>55</v>
      </c>
      <c r="E18" s="443"/>
      <c r="F18" s="257"/>
      <c r="G18" s="258">
        <f>'Quarterly report'!F42</f>
        <v>0</v>
      </c>
      <c r="H18" s="260"/>
      <c r="I18" s="257"/>
      <c r="J18" s="257"/>
      <c r="K18" s="257"/>
    </row>
    <row r="19" spans="1:11" s="18" customFormat="1" x14ac:dyDescent="0.2">
      <c r="A19" s="259"/>
      <c r="B19" s="257" t="s">
        <v>53</v>
      </c>
      <c r="C19" s="257"/>
      <c r="D19" s="443" t="s">
        <v>122</v>
      </c>
      <c r="E19" s="443"/>
      <c r="F19" s="257"/>
      <c r="G19" s="258">
        <f>'Quarterly report'!G42</f>
        <v>0</v>
      </c>
      <c r="H19" s="260"/>
      <c r="I19" s="257"/>
      <c r="J19" s="257"/>
      <c r="K19" s="257"/>
    </row>
    <row r="20" spans="1:11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Lem6FXh4cDpGU0wdqX3hBsQf+V/VCBnjRjEZFH181jw1VxAliF+1wDufI8qwagBV53TRsB/BLn1eTedXNKeRdA==" saltValue="wZEP0Iyph73NGOCNcwKFWg==" spinCount="100000" sheet="1" objects="1" scenarios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FB4E-922E-466A-A13D-C8D374CF43B1}">
  <sheetPr>
    <tabColor rgb="FF00B050"/>
  </sheetPr>
  <dimension ref="A1:Q38"/>
  <sheetViews>
    <sheetView view="pageBreakPreview" zoomScaleNormal="100" zoomScaleSheetLayoutView="100" workbookViewId="0">
      <selection activeCell="B24" sqref="B24:B25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43465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report'!D42+'Quarterly report'!E42+'Quarterly report'!F42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43" t="s">
        <v>122</v>
      </c>
      <c r="E18" s="443"/>
      <c r="F18" s="257"/>
      <c r="G18" s="258">
        <f>'Quarterly report'!G42</f>
        <v>0</v>
      </c>
      <c r="H18" s="260"/>
      <c r="I18" s="257"/>
      <c r="J18" s="257"/>
      <c r="K18" s="257"/>
    </row>
    <row r="19" spans="1:11" s="18" customFormat="1" x14ac:dyDescent="0.2">
      <c r="A19" s="259"/>
      <c r="B19" s="257" t="s">
        <v>53</v>
      </c>
      <c r="C19" s="257"/>
      <c r="D19" s="18" t="s">
        <v>123</v>
      </c>
      <c r="F19" s="257"/>
      <c r="G19" s="258">
        <f>'Quarterly report'!I42</f>
        <v>0</v>
      </c>
      <c r="H19" s="260"/>
      <c r="I19" s="257"/>
      <c r="J19" s="257"/>
      <c r="K19" s="257"/>
    </row>
    <row r="20" spans="1:11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gLNY9MnVvreN0aZUVy/a0jGkikA2Nr2FgBv3m8WJ1ZbZlWrErqAv5r/NcIxdjiV95JnBkijrtCwV3IIMjO2ujA==" saltValue="Iz6PwEb72N5zGyxJPT3vbA==" spinCount="100000" sheet="1" objects="1" scenarios="1" formatCells="0" formatColumns="0" formatRows="0" insertColumns="0" insertRows="0" insertHyperlinks="0" sort="0" pivotTables="0"/>
  <mergeCells count="5"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50"/>
  </sheetPr>
  <dimension ref="A1:Q38"/>
  <sheetViews>
    <sheetView view="pageBreakPreview" zoomScaleNormal="100" zoomScaleSheetLayoutView="100" workbookViewId="0">
      <selection activeCell="D18" sqref="D18:E20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43555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A8" s="105"/>
      <c r="B8" s="105" t="s">
        <v>31</v>
      </c>
      <c r="C8" s="105"/>
      <c r="D8" s="105"/>
      <c r="E8" s="105"/>
      <c r="F8" s="105"/>
      <c r="G8" s="111">
        <v>0</v>
      </c>
      <c r="H8" s="105"/>
      <c r="I8" s="105"/>
      <c r="J8" s="105"/>
      <c r="K8" s="105"/>
    </row>
    <row r="9" spans="1:17" x14ac:dyDescent="0.2">
      <c r="A9" s="105"/>
      <c r="B9" s="105"/>
      <c r="C9" s="105"/>
      <c r="D9" s="105"/>
      <c r="E9" s="105"/>
      <c r="F9" s="105"/>
      <c r="G9" s="111"/>
      <c r="H9" s="105"/>
      <c r="I9" s="105"/>
      <c r="J9" s="105"/>
      <c r="K9" s="105"/>
    </row>
    <row r="10" spans="1:17" x14ac:dyDescent="0.2">
      <c r="A10" s="105"/>
      <c r="B10" s="105" t="s">
        <v>0</v>
      </c>
      <c r="C10" s="105"/>
      <c r="D10" s="105"/>
      <c r="E10" s="105"/>
      <c r="F10" s="105"/>
      <c r="G10" s="111">
        <v>0</v>
      </c>
      <c r="H10" s="105"/>
      <c r="I10" s="105"/>
      <c r="J10" s="105"/>
      <c r="K10" s="105"/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B12" s="112" t="s">
        <v>3</v>
      </c>
      <c r="C12" s="112"/>
      <c r="D12" s="112"/>
      <c r="E12" s="112"/>
      <c r="F12" s="112"/>
      <c r="G12" s="113">
        <f>SUM(G8+G10)</f>
        <v>0</v>
      </c>
      <c r="H12" s="125" t="s">
        <v>9</v>
      </c>
    </row>
    <row r="13" spans="1:17" x14ac:dyDescent="0.2">
      <c r="G13" s="1"/>
    </row>
    <row r="14" spans="1:17" s="18" customFormat="1" x14ac:dyDescent="0.2">
      <c r="B14" s="18" t="s">
        <v>1</v>
      </c>
      <c r="G14" s="261">
        <f>'Quarterly report'!C42+'Quarterly report'!H42</f>
        <v>0</v>
      </c>
    </row>
    <row r="15" spans="1:17" ht="13.5" thickBot="1" x14ac:dyDescent="0.25">
      <c r="G15" s="1"/>
    </row>
    <row r="16" spans="1:17" x14ac:dyDescent="0.2">
      <c r="B16" s="112" t="s">
        <v>2</v>
      </c>
      <c r="C16" s="112"/>
      <c r="D16" s="112"/>
      <c r="E16" s="112"/>
      <c r="F16" s="112"/>
      <c r="G16" s="113">
        <f>SUM(G12-G14)</f>
        <v>0</v>
      </c>
    </row>
    <row r="17" spans="1:11" x14ac:dyDescent="0.2">
      <c r="G17" s="1"/>
    </row>
    <row r="18" spans="1:11" s="18" customFormat="1" x14ac:dyDescent="0.2">
      <c r="A18" s="262"/>
      <c r="B18" s="18" t="s">
        <v>53</v>
      </c>
      <c r="D18" s="443" t="s">
        <v>123</v>
      </c>
      <c r="E18" s="443"/>
      <c r="F18" s="257"/>
      <c r="G18" s="258">
        <f>'Quarterly report'!I42</f>
        <v>0</v>
      </c>
      <c r="H18" s="263"/>
    </row>
    <row r="19" spans="1:11" s="18" customFormat="1" x14ac:dyDescent="0.2">
      <c r="A19" s="262"/>
      <c r="B19" s="18" t="s">
        <v>53</v>
      </c>
      <c r="D19" s="443" t="s">
        <v>124</v>
      </c>
      <c r="E19" s="443"/>
      <c r="F19" s="257"/>
      <c r="G19" s="258">
        <f>'Quarterly report'!J42</f>
        <v>0</v>
      </c>
      <c r="H19" s="263"/>
    </row>
    <row r="20" spans="1:11" s="18" customFormat="1" x14ac:dyDescent="0.2">
      <c r="A20" s="257"/>
      <c r="B20" s="264"/>
      <c r="C20" s="264"/>
      <c r="D20" s="389"/>
      <c r="E20" s="389"/>
      <c r="F20" s="264"/>
      <c r="G20" s="265"/>
      <c r="H20" s="257"/>
      <c r="I20" s="257"/>
      <c r="J20" s="257"/>
      <c r="K20" s="257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ntMPjRRcaTdEA6CewiQhw21btyd26dQpiKGQ5VnPqp6VBAKlr6zYc6YJtugQURmGYSGMv3pEJRguJ4nda79Bfg==" saltValue="7ctUJtsMIF8pZR/IUb8hRA==" spinCount="100000" sheet="1" objects="1" scenarios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50"/>
  </sheetPr>
  <dimension ref="A1:Q38"/>
  <sheetViews>
    <sheetView view="pageBreakPreview" zoomScaleNormal="100" zoomScaleSheetLayoutView="100" workbookViewId="0">
      <selection activeCell="D18" sqref="D18:E19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43646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  <c r="L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  <c r="L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  <c r="L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report'!I42</f>
        <v>0</v>
      </c>
      <c r="H14" s="257"/>
      <c r="I14" s="257"/>
      <c r="J14" s="257"/>
      <c r="K14" s="257"/>
      <c r="L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  <c r="L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  <c r="L16" s="105"/>
    </row>
    <row r="17" spans="1:12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  <c r="L17" s="105"/>
    </row>
    <row r="18" spans="1:12" s="18" customFormat="1" x14ac:dyDescent="0.2">
      <c r="A18" s="259"/>
      <c r="B18" s="257" t="s">
        <v>53</v>
      </c>
      <c r="C18" s="257"/>
      <c r="D18" s="443" t="s">
        <v>124</v>
      </c>
      <c r="E18" s="443"/>
      <c r="F18" s="257"/>
      <c r="G18" s="258">
        <f>'Quarterly report'!J42</f>
        <v>0</v>
      </c>
      <c r="H18" s="260"/>
      <c r="I18" s="257"/>
      <c r="J18" s="257"/>
      <c r="K18" s="257"/>
      <c r="L18" s="257"/>
    </row>
    <row r="19" spans="1:12" s="18" customFormat="1" x14ac:dyDescent="0.2">
      <c r="A19" s="259"/>
      <c r="B19" s="257" t="s">
        <v>53</v>
      </c>
      <c r="C19" s="257"/>
      <c r="D19" s="443" t="s">
        <v>125</v>
      </c>
      <c r="E19" s="443"/>
      <c r="F19" s="257"/>
      <c r="G19" s="258">
        <f>'Quarterly report'!K42</f>
        <v>0</v>
      </c>
      <c r="H19" s="260"/>
      <c r="I19" s="257"/>
      <c r="J19" s="257"/>
      <c r="K19" s="257"/>
      <c r="L19" s="257"/>
    </row>
    <row r="20" spans="1:12" x14ac:dyDescent="0.2">
      <c r="A20" s="105"/>
      <c r="B20" s="255"/>
      <c r="C20" s="255"/>
      <c r="D20" s="255"/>
      <c r="E20" s="255"/>
      <c r="F20" s="255"/>
      <c r="G20" s="256"/>
      <c r="H20" s="105"/>
      <c r="I20" s="105"/>
      <c r="J20" s="105"/>
      <c r="K20" s="105"/>
      <c r="L20" s="105"/>
    </row>
    <row r="21" spans="1:12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  <c r="L21" s="105"/>
    </row>
    <row r="22" spans="1:12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  <c r="L22" s="105"/>
    </row>
    <row r="23" spans="1:12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  <c r="L23" s="105"/>
    </row>
    <row r="24" spans="1:12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  <c r="L24" s="105"/>
    </row>
    <row r="25" spans="1:12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  <c r="L25" s="105"/>
    </row>
    <row r="26" spans="1:12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  <c r="L26" s="105"/>
    </row>
    <row r="27" spans="1:12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31" spans="1:12" x14ac:dyDescent="0.2">
      <c r="A31" s="251"/>
    </row>
    <row r="32" spans="1:12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SIHItCZLXQZ8nSjJ0RqhQ3EQgUUu7c1PYsANwdsnQmLJ3RJsWHjAKL8bjHMxL5jifrrDdLdHCBuZxZwDNk15Cg==" saltValue="XQEbmU1c7iEowG5qYchpJQ==" spinCount="100000" sheet="1" objects="1" scenarios="1" formatCells="0" formatColumns="0" formatRows="0" insertColumns="0" insertRows="0" insertHyperlinks="0" sort="0" pivotTables="0"/>
  <mergeCells count="6">
    <mergeCell ref="D19:E19"/>
    <mergeCell ref="B2:K2"/>
    <mergeCell ref="C4:G4"/>
    <mergeCell ref="B6:D6"/>
    <mergeCell ref="E6:K6"/>
    <mergeCell ref="D18:E18"/>
  </mergeCells>
  <pageMargins left="0.75" right="0.75" top="1" bottom="1" header="0.5" footer="0.5"/>
  <pageSetup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1:Q38"/>
  <sheetViews>
    <sheetView view="pageBreakPreview" zoomScaleNormal="100" zoomScaleSheetLayoutView="100" workbookViewId="0">
      <selection activeCell="G19" sqref="G19"/>
    </sheetView>
  </sheetViews>
  <sheetFormatPr defaultColWidth="9.140625" defaultRowHeight="12.75" x14ac:dyDescent="0.2"/>
  <cols>
    <col min="1" max="1" width="12" style="7" customWidth="1"/>
    <col min="2" max="2" width="9.140625" style="7"/>
    <col min="3" max="3" width="9.7109375" style="7" customWidth="1"/>
    <col min="4" max="4" width="9.42578125" style="7" customWidth="1"/>
    <col min="5" max="5" width="9.140625" style="7"/>
    <col min="6" max="6" width="8.5703125" style="7" customWidth="1"/>
    <col min="7" max="7" width="12" style="7" customWidth="1"/>
    <col min="8" max="9" width="9.140625" style="7"/>
    <col min="10" max="10" width="6.5703125" style="7" customWidth="1"/>
    <col min="11" max="16384" width="9.140625" style="7"/>
  </cols>
  <sheetData>
    <row r="1" spans="1:1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15.75" x14ac:dyDescent="0.25">
      <c r="A2" s="105"/>
      <c r="B2" s="439" t="s">
        <v>7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7" ht="15" x14ac:dyDescent="0.2">
      <c r="A3" s="105"/>
      <c r="B3" s="253" t="s">
        <v>51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7" ht="18" x14ac:dyDescent="0.25">
      <c r="A4" s="105"/>
      <c r="B4" s="253" t="s">
        <v>52</v>
      </c>
      <c r="C4" s="440">
        <v>43738</v>
      </c>
      <c r="D4" s="440"/>
      <c r="E4" s="440"/>
      <c r="F4" s="440"/>
      <c r="G4" s="440"/>
      <c r="H4" s="105"/>
      <c r="I4" s="105"/>
      <c r="J4" s="105"/>
      <c r="K4" s="105"/>
    </row>
    <row r="5" spans="1:17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7" ht="32.25" customHeight="1" x14ac:dyDescent="0.2">
      <c r="A6" s="105"/>
      <c r="B6" s="441" t="str">
        <f>'Quarterly report'!A3</f>
        <v xml:space="preserve">University and project title: </v>
      </c>
      <c r="C6" s="441"/>
      <c r="D6" s="441"/>
      <c r="E6" s="442" t="str">
        <f>'Quarterly report'!B3</f>
        <v>Select from dropdown</v>
      </c>
      <c r="F6" s="442"/>
      <c r="G6" s="442"/>
      <c r="H6" s="442"/>
      <c r="I6" s="442"/>
      <c r="J6" s="442"/>
      <c r="K6" s="442"/>
    </row>
    <row r="7" spans="1:17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Q7" s="252"/>
    </row>
    <row r="8" spans="1:17" x14ac:dyDescent="0.2">
      <c r="B8" s="7" t="s">
        <v>31</v>
      </c>
      <c r="G8" s="1">
        <v>0</v>
      </c>
    </row>
    <row r="9" spans="1:17" x14ac:dyDescent="0.2">
      <c r="G9" s="1"/>
    </row>
    <row r="10" spans="1:17" x14ac:dyDescent="0.2">
      <c r="B10" s="7" t="s">
        <v>0</v>
      </c>
      <c r="G10" s="1">
        <v>0</v>
      </c>
    </row>
    <row r="11" spans="1:17" ht="13.5" thickBot="1" x14ac:dyDescent="0.25">
      <c r="A11" s="105"/>
      <c r="B11" s="105"/>
      <c r="C11" s="105"/>
      <c r="D11" s="105"/>
      <c r="E11" s="105"/>
      <c r="F11" s="105"/>
      <c r="G11" s="111"/>
      <c r="H11" s="105"/>
      <c r="I11" s="105"/>
      <c r="J11" s="105"/>
      <c r="K11" s="105"/>
    </row>
    <row r="12" spans="1:17" x14ac:dyDescent="0.2">
      <c r="A12" s="105"/>
      <c r="B12" s="112" t="s">
        <v>3</v>
      </c>
      <c r="C12" s="112"/>
      <c r="D12" s="112"/>
      <c r="E12" s="112"/>
      <c r="F12" s="112"/>
      <c r="G12" s="113">
        <f>SUM(G8+G10)</f>
        <v>0</v>
      </c>
      <c r="H12" s="254" t="s">
        <v>9</v>
      </c>
      <c r="I12" s="105"/>
      <c r="J12" s="105"/>
      <c r="K12" s="105"/>
    </row>
    <row r="13" spans="1:17" x14ac:dyDescent="0.2">
      <c r="A13" s="105"/>
      <c r="B13" s="105"/>
      <c r="C13" s="105"/>
      <c r="D13" s="105"/>
      <c r="E13" s="105"/>
      <c r="F13" s="105"/>
      <c r="G13" s="111"/>
      <c r="H13" s="105"/>
      <c r="I13" s="105"/>
      <c r="J13" s="105"/>
      <c r="K13" s="105"/>
    </row>
    <row r="14" spans="1:17" s="18" customFormat="1" x14ac:dyDescent="0.2">
      <c r="A14" s="257"/>
      <c r="B14" s="257" t="s">
        <v>1</v>
      </c>
      <c r="C14" s="257"/>
      <c r="D14" s="257"/>
      <c r="E14" s="257"/>
      <c r="F14" s="257"/>
      <c r="G14" s="258">
        <f>'Quarterly report'!C42+'Quarterly report'!H42+'Quarterly report'!I42+'Quarterly report'!J42</f>
        <v>0</v>
      </c>
      <c r="H14" s="257"/>
      <c r="I14" s="257"/>
      <c r="J14" s="257"/>
      <c r="K14" s="257"/>
    </row>
    <row r="15" spans="1:17" ht="13.5" thickBot="1" x14ac:dyDescent="0.25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</row>
    <row r="16" spans="1:17" x14ac:dyDescent="0.2">
      <c r="A16" s="105"/>
      <c r="B16" s="112" t="s">
        <v>2</v>
      </c>
      <c r="C16" s="112"/>
      <c r="D16" s="112"/>
      <c r="E16" s="112"/>
      <c r="F16" s="112"/>
      <c r="G16" s="113">
        <f>SUM(G12-G14)</f>
        <v>0</v>
      </c>
      <c r="H16" s="105"/>
      <c r="I16" s="105"/>
      <c r="J16" s="105"/>
      <c r="K16" s="105"/>
    </row>
    <row r="17" spans="1:11" x14ac:dyDescent="0.2">
      <c r="A17" s="105"/>
      <c r="B17" s="105"/>
      <c r="C17" s="105"/>
      <c r="D17" s="105"/>
      <c r="E17" s="105"/>
      <c r="F17" s="105"/>
      <c r="G17" s="111"/>
      <c r="H17" s="105"/>
      <c r="I17" s="105"/>
      <c r="J17" s="105"/>
      <c r="K17" s="105"/>
    </row>
    <row r="18" spans="1:11" s="18" customFormat="1" x14ac:dyDescent="0.2">
      <c r="A18" s="259"/>
      <c r="B18" s="257" t="s">
        <v>53</v>
      </c>
      <c r="C18" s="257"/>
      <c r="D18" s="443" t="s">
        <v>125</v>
      </c>
      <c r="E18" s="443"/>
      <c r="F18" s="257"/>
      <c r="G18" s="258">
        <f>'Quarterly report'!K42</f>
        <v>0</v>
      </c>
      <c r="H18" s="260"/>
      <c r="I18" s="257"/>
      <c r="J18" s="257"/>
      <c r="K18" s="257"/>
    </row>
    <row r="19" spans="1:11" x14ac:dyDescent="0.2">
      <c r="A19" s="105"/>
      <c r="B19" s="257" t="s">
        <v>53</v>
      </c>
      <c r="C19" s="257"/>
      <c r="D19" s="7" t="s">
        <v>126</v>
      </c>
      <c r="F19" s="257"/>
      <c r="G19" s="258">
        <f>'Quarterly report'!L42</f>
        <v>0</v>
      </c>
      <c r="H19" s="105"/>
      <c r="I19" s="105"/>
      <c r="J19" s="105"/>
      <c r="K19" s="105"/>
    </row>
    <row r="20" spans="1:11" x14ac:dyDescent="0.2">
      <c r="A20" s="105"/>
      <c r="B20" s="257"/>
      <c r="C20" s="257"/>
      <c r="D20" s="388"/>
      <c r="E20" s="388"/>
      <c r="F20" s="257"/>
      <c r="G20" s="258"/>
      <c r="H20" s="105"/>
      <c r="I20" s="105"/>
      <c r="J20" s="105"/>
      <c r="K20" s="105"/>
    </row>
    <row r="21" spans="1:11" ht="13.5" thickBot="1" x14ac:dyDescent="0.25">
      <c r="A21" s="105"/>
      <c r="B21" s="105"/>
      <c r="C21" s="105"/>
      <c r="D21" s="105"/>
      <c r="E21" s="105"/>
      <c r="F21" s="105"/>
      <c r="G21" s="111"/>
      <c r="H21" s="105"/>
      <c r="I21" s="105"/>
      <c r="J21" s="105"/>
      <c r="K21" s="105"/>
    </row>
    <row r="22" spans="1:11" ht="13.5" thickTop="1" x14ac:dyDescent="0.2">
      <c r="A22" s="105"/>
      <c r="B22" s="114" t="s">
        <v>8</v>
      </c>
      <c r="C22" s="114"/>
      <c r="D22" s="114"/>
      <c r="E22" s="114"/>
      <c r="F22" s="114"/>
      <c r="G22" s="115">
        <f>G18+G19-G16</f>
        <v>0</v>
      </c>
      <c r="H22" s="254" t="s">
        <v>10</v>
      </c>
      <c r="I22" s="105"/>
      <c r="J22" s="105"/>
      <c r="K22" s="105"/>
    </row>
    <row r="23" spans="1:11" x14ac:dyDescent="0.2">
      <c r="A23" s="105"/>
      <c r="B23" s="105"/>
      <c r="C23" s="105"/>
      <c r="D23" s="105"/>
      <c r="E23" s="105"/>
      <c r="F23" s="105"/>
      <c r="G23" s="111"/>
      <c r="H23" s="105"/>
      <c r="I23" s="105"/>
      <c r="J23" s="105"/>
      <c r="K23" s="105"/>
    </row>
    <row r="24" spans="1:11" x14ac:dyDescent="0.2">
      <c r="A24" s="105"/>
      <c r="B24" s="116" t="s">
        <v>120</v>
      </c>
      <c r="C24" s="117"/>
      <c r="D24" s="117"/>
      <c r="E24" s="117"/>
      <c r="F24" s="117"/>
      <c r="G24" s="118">
        <f>'Quarterly report'!B42</f>
        <v>0</v>
      </c>
      <c r="H24" s="105"/>
      <c r="I24" s="105"/>
      <c r="J24" s="105"/>
      <c r="K24" s="105"/>
    </row>
    <row r="25" spans="1:11" x14ac:dyDescent="0.2">
      <c r="A25" s="105"/>
      <c r="B25" s="119" t="s">
        <v>121</v>
      </c>
      <c r="C25" s="120"/>
      <c r="D25" s="120"/>
      <c r="E25" s="120"/>
      <c r="F25" s="120"/>
      <c r="G25" s="121">
        <f>G24*0.1*-1</f>
        <v>0</v>
      </c>
      <c r="H25" s="105"/>
      <c r="I25" s="105"/>
      <c r="J25" s="105"/>
      <c r="K25" s="105"/>
    </row>
    <row r="26" spans="1:11" x14ac:dyDescent="0.2">
      <c r="A26" s="105"/>
      <c r="B26" s="122" t="s">
        <v>11</v>
      </c>
      <c r="C26" s="123"/>
      <c r="D26" s="123"/>
      <c r="E26" s="123"/>
      <c r="F26" s="123"/>
      <c r="G26" s="124">
        <f>G24+G25</f>
        <v>0</v>
      </c>
      <c r="H26" s="105"/>
      <c r="I26" s="105"/>
      <c r="J26" s="105"/>
      <c r="K26" s="105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31" spans="1:11" x14ac:dyDescent="0.2">
      <c r="A31" s="251"/>
    </row>
    <row r="32" spans="1:11" x14ac:dyDescent="0.2">
      <c r="A32" s="251"/>
    </row>
    <row r="33" spans="1:1" x14ac:dyDescent="0.2">
      <c r="A33" s="251"/>
    </row>
    <row r="34" spans="1:1" x14ac:dyDescent="0.2">
      <c r="A34" s="251"/>
    </row>
    <row r="35" spans="1:1" x14ac:dyDescent="0.2">
      <c r="A35" s="251"/>
    </row>
    <row r="36" spans="1:1" x14ac:dyDescent="0.2">
      <c r="A36" s="251"/>
    </row>
    <row r="37" spans="1:1" x14ac:dyDescent="0.2">
      <c r="A37" s="251"/>
    </row>
    <row r="38" spans="1:1" x14ac:dyDescent="0.2">
      <c r="A38" s="251"/>
    </row>
  </sheetData>
  <sheetProtection algorithmName="SHA-512" hashValue="oUY0dpsewDYfBKd35+EfU1vgZVfYltwTv9OPpK0TnX4E09wHiqFyevMxa8/rhE/V6qA6UeZZdl5nrxGH96fpUw==" saltValue="png7YgXxp8p/Td8W98CC+A==" spinCount="100000" sheet="1" objects="1" scenarios="1" formatCells="0" formatColumns="0" formatRows="0" insertColumns="0" insertRows="0" insertHyperlinks="0" sort="0" pivotTables="0"/>
  <mergeCells count="5">
    <mergeCell ref="D18:E18"/>
    <mergeCell ref="B2:K2"/>
    <mergeCell ref="C4:G4"/>
    <mergeCell ref="B6:D6"/>
    <mergeCell ref="E6:K6"/>
  </mergeCells>
  <pageMargins left="0.75" right="0.75" top="1" bottom="1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Quarterly report</vt:lpstr>
      <vt:lpstr>Table 1 University Contribution</vt:lpstr>
      <vt:lpstr>Initial Advance request</vt:lpstr>
      <vt:lpstr>Y1Q1-Advance request</vt:lpstr>
      <vt:lpstr>Y1Q2-Advance request</vt:lpstr>
      <vt:lpstr>Y1Q3-Advance request</vt:lpstr>
      <vt:lpstr>Y1Q4-Advance request</vt:lpstr>
      <vt:lpstr>Y2Q1-Advance request</vt:lpstr>
      <vt:lpstr>Y2Q2-Advance request</vt:lpstr>
      <vt:lpstr>Y2Q3-Advance request</vt:lpstr>
      <vt:lpstr>Y2Q4-Advance request</vt:lpstr>
      <vt:lpstr>Y3Q1-Advance request</vt:lpstr>
      <vt:lpstr>Y3Q2-Advance request</vt:lpstr>
      <vt:lpstr>Y3Q3-Advance request</vt:lpstr>
      <vt:lpstr>Y3Q4-Advance request</vt:lpstr>
      <vt:lpstr>Y4Q1-Advance request</vt:lpstr>
      <vt:lpstr>Y4Q2-Advance request</vt:lpstr>
      <vt:lpstr>Y4Q3-FINAL</vt:lpstr>
      <vt:lpstr>'Initial Advance request'!Print_Area</vt:lpstr>
      <vt:lpstr>'Quarterly report'!Print_Area</vt:lpstr>
      <vt:lpstr>'Table 1 University Contribution'!Print_Area</vt:lpstr>
      <vt:lpstr>'Y1Q1-Advance request'!Print_Area</vt:lpstr>
      <vt:lpstr>'Y1Q2-Advance request'!Print_Area</vt:lpstr>
      <vt:lpstr>'Y1Q3-Advance request'!Print_Area</vt:lpstr>
      <vt:lpstr>'Y1Q4-Advance request'!Print_Area</vt:lpstr>
      <vt:lpstr>'Y2Q1-Advance request'!Print_Area</vt:lpstr>
      <vt:lpstr>'Y2Q2-Advance request'!Print_Area</vt:lpstr>
      <vt:lpstr>'Y2Q3-Advance request'!Print_Area</vt:lpstr>
      <vt:lpstr>'Y2Q4-Advance request'!Print_Area</vt:lpstr>
      <vt:lpstr>'Y3Q1-Advance request'!Print_Area</vt:lpstr>
      <vt:lpstr>'Y3Q2-Advance request'!Print_Area</vt:lpstr>
      <vt:lpstr>'Y3Q3-Advance request'!Print_Area</vt:lpstr>
      <vt:lpstr>'Y3Q4-Advance request'!Print_Area</vt:lpstr>
      <vt:lpstr>'Y4Q1-Advance request'!Print_Area</vt:lpstr>
      <vt:lpstr>'Y4Q2-Advance request'!Print_Area</vt:lpstr>
      <vt:lpstr>'Y4Q3-FINAL'!Print_Area</vt:lpstr>
    </vt:vector>
  </TitlesOfParts>
  <Company>AUCC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theffern</dc:creator>
  <cp:lastModifiedBy>Marie-Eve Bérubé</cp:lastModifiedBy>
  <cp:lastPrinted>2015-06-18T17:08:04Z</cp:lastPrinted>
  <dcterms:created xsi:type="dcterms:W3CDTF">2010-11-15T16:47:34Z</dcterms:created>
  <dcterms:modified xsi:type="dcterms:W3CDTF">2018-04-04T15:55:21Z</dcterms:modified>
</cp:coreProperties>
</file>